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Archivos portal de transparència/Per pujar al portal/2024/Desembre/"/>
    </mc:Choice>
  </mc:AlternateContent>
  <xr:revisionPtr revIDLastSave="29" documentId="8_{E0EFC36C-4CDD-4C94-AAD1-DA288BF99EBE}" xr6:coauthVersionLast="47" xr6:coauthVersionMax="47" xr10:uidLastSave="{9B5E8D36-B519-453D-A36D-488B50342F26}"/>
  <bookViews>
    <workbookView xWindow="-120" yWindow="-120" windowWidth="29040" windowHeight="15840" tabRatio="588" xr2:uid="{00000000-000D-0000-FFFF-FFFF00000000}"/>
  </bookViews>
  <sheets>
    <sheet name="Resum" sheetId="15" r:id="rId1"/>
    <sheet name="Cap. 3 Ing. vendes" sheetId="19" r:id="rId2"/>
    <sheet name="Cap. 4 Ing. Transf.corrents" sheetId="18" r:id="rId3"/>
    <sheet name="Cap. 5 Ing. pat" sheetId="17" r:id="rId4"/>
    <sheet name="Cap. 1 Desp. Personal" sheetId="16" r:id="rId5"/>
    <sheet name="Cap. 2 Desp.Corrents" sheetId="11" r:id="rId6"/>
    <sheet name="Cap. 3-4-6 Df,TC,Inv" sheetId="2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1" l="1"/>
  <c r="F26" i="11"/>
  <c r="F31" i="11" l="1"/>
  <c r="F20" i="18" l="1"/>
  <c r="F15" i="18"/>
  <c r="F21" i="20" l="1"/>
  <c r="F8" i="19" l="1"/>
  <c r="F7" i="19" s="1"/>
  <c r="F8" i="16" l="1"/>
  <c r="F10" i="18" l="1"/>
  <c r="F25" i="18" l="1"/>
  <c r="F13" i="18"/>
  <c r="F8" i="18"/>
  <c r="F7" i="18" l="1"/>
  <c r="F3" i="18" s="1"/>
  <c r="D9" i="15" s="1"/>
  <c r="F16" i="20"/>
  <c r="D22" i="15" s="1"/>
  <c r="F3" i="16"/>
  <c r="D19" i="15" s="1"/>
  <c r="F3" i="19"/>
  <c r="D8" i="15" s="1"/>
  <c r="F8" i="20"/>
  <c r="F3" i="20" s="1"/>
  <c r="D21" i="15" s="1"/>
  <c r="F8" i="11"/>
  <c r="F3" i="11" s="1"/>
  <c r="D20" i="15" s="1"/>
  <c r="E8" i="17"/>
  <c r="E7" i="17"/>
  <c r="E3" i="17" s="1"/>
  <c r="D10" i="15" l="1"/>
  <c r="D12" i="15"/>
  <c r="D24" i="15"/>
</calcChain>
</file>

<file path=xl/sharedStrings.xml><?xml version="1.0" encoding="utf-8"?>
<sst xmlns="http://schemas.openxmlformats.org/spreadsheetml/2006/main" count="183" uniqueCount="136">
  <si>
    <t>Diputació de Barcelona</t>
  </si>
  <si>
    <t>Àrea Metropolitana de Barcelona</t>
  </si>
  <si>
    <t>Seguretat Social</t>
  </si>
  <si>
    <t>Descripció</t>
  </si>
  <si>
    <t>Ajuntament de Barcelona</t>
  </si>
  <si>
    <t>Universitat Autònoma de Barcelona</t>
  </si>
  <si>
    <t>Personal fix. Retribucions bàsiques</t>
  </si>
  <si>
    <t>Despeses postals, missatgeria i altres similars</t>
  </si>
  <si>
    <t>22201</t>
  </si>
  <si>
    <t>13000</t>
  </si>
  <si>
    <t>16000</t>
  </si>
  <si>
    <t>16200</t>
  </si>
  <si>
    <t>Formació i perfeccionament</t>
  </si>
  <si>
    <t>Arrendaments de maquinaria, instal·lacions i utillatge</t>
  </si>
  <si>
    <t>20200</t>
  </si>
  <si>
    <t>20300</t>
  </si>
  <si>
    <t>22002</t>
  </si>
  <si>
    <t>Material informàtic no inventariable</t>
  </si>
  <si>
    <t>Material oficina ordinari no inventariable</t>
  </si>
  <si>
    <t>22000</t>
  </si>
  <si>
    <t>22400</t>
  </si>
  <si>
    <t>22603</t>
  </si>
  <si>
    <t>22706</t>
  </si>
  <si>
    <t>Dietes personal directiu</t>
  </si>
  <si>
    <t>Dietes personal no directiu</t>
  </si>
  <si>
    <t>22799</t>
  </si>
  <si>
    <t>24000</t>
  </si>
  <si>
    <t>Locomoció personal directiu</t>
  </si>
  <si>
    <t>Locomoció personal no directiu</t>
  </si>
  <si>
    <t>22602</t>
  </si>
  <si>
    <t>Publicitat - serveis web/intranet</t>
  </si>
  <si>
    <t>23110</t>
  </si>
  <si>
    <t>23120</t>
  </si>
  <si>
    <t>23010</t>
  </si>
  <si>
    <t>23020</t>
  </si>
  <si>
    <t>22200</t>
  </si>
  <si>
    <t>Reunions, conferències i cursos</t>
  </si>
  <si>
    <t>22606</t>
  </si>
  <si>
    <t>63500</t>
  </si>
  <si>
    <t>63600</t>
  </si>
  <si>
    <t>63900</t>
  </si>
  <si>
    <t xml:space="preserve">CAPÍTOL 2: Despeses corrents de béns i serveis </t>
  </si>
  <si>
    <t xml:space="preserve">CAPÍTOL 3: Despeses financeres </t>
  </si>
  <si>
    <t xml:space="preserve">Capítol  </t>
  </si>
  <si>
    <t>ATM</t>
  </si>
  <si>
    <t xml:space="preserve">Aportació Institucional </t>
  </si>
  <si>
    <t>Aportació Institucional</t>
  </si>
  <si>
    <t>22699</t>
  </si>
  <si>
    <t>Altres despeses diverses</t>
  </si>
  <si>
    <t>10100</t>
  </si>
  <si>
    <t>Alts càrrecs. Retribucions bàsiques</t>
  </si>
  <si>
    <t xml:space="preserve">Transferències corrents </t>
  </si>
  <si>
    <t>Ingressos patrimonials</t>
  </si>
  <si>
    <t>TOTAL PREVISIÓ ESTAT D'INGRESSOS</t>
  </si>
  <si>
    <t>Despeses corrents de béns i serveis</t>
  </si>
  <si>
    <t>Despeses financeres</t>
  </si>
  <si>
    <t>Inversions reals</t>
  </si>
  <si>
    <t>TOTAL PREVISIÓ ESTAT DE DESPESES</t>
  </si>
  <si>
    <t>Capítol  /  Concepte</t>
  </si>
  <si>
    <t>CAPÍTOL 5: Ingressos patrimonials</t>
  </si>
  <si>
    <t>Programa</t>
  </si>
  <si>
    <t>Capítol / concepte</t>
  </si>
  <si>
    <t>Investigació</t>
  </si>
  <si>
    <t>Innovació</t>
  </si>
  <si>
    <t>31000</t>
  </si>
  <si>
    <t>Altres despeses financeres</t>
  </si>
  <si>
    <t>Altres remuneracions. Indemnitzacions</t>
  </si>
  <si>
    <t>Enquesta de Mobilitat en dia Feiner (EMEF)</t>
  </si>
  <si>
    <t>13100</t>
  </si>
  <si>
    <t>Personal temporal. Retribucions bàsiques</t>
  </si>
  <si>
    <t>13101</t>
  </si>
  <si>
    <t>16209</t>
  </si>
  <si>
    <t>Despeses socials</t>
  </si>
  <si>
    <t>Altres estudis o activitats</t>
  </si>
  <si>
    <t>Varis</t>
  </si>
  <si>
    <t>22001</t>
  </si>
  <si>
    <t>Premsa, revistes, llibres i altres publicacions</t>
  </si>
  <si>
    <t>Global Entrepreneurship Monitor Catalunya</t>
  </si>
  <si>
    <t xml:space="preserve">Pressupost </t>
  </si>
  <si>
    <t>Pressupost</t>
  </si>
  <si>
    <t>Desenvolupament</t>
  </si>
  <si>
    <t xml:space="preserve">   Descripció</t>
  </si>
  <si>
    <t>Taxes, preus públics i altres ingressos</t>
  </si>
  <si>
    <t>Despeses de Personal</t>
  </si>
  <si>
    <t>Altres ingressos diversos</t>
  </si>
  <si>
    <t>Interessos de dipòsits</t>
  </si>
  <si>
    <t>Despeses corrents en béns i serveis</t>
  </si>
  <si>
    <t>Arrendaments d'edificis i altres construccions</t>
  </si>
  <si>
    <t>Servei de telecomunicacions</t>
  </si>
  <si>
    <t>Primes d'assegurances</t>
  </si>
  <si>
    <t>Publicació en diaris oficials</t>
  </si>
  <si>
    <t>Interessos de préstecs d'ens de fora del Sector Públic</t>
  </si>
  <si>
    <t xml:space="preserve">Mobiliari </t>
  </si>
  <si>
    <t>Equips per a processos d'informació</t>
  </si>
  <si>
    <t>Altre immobilitzat material</t>
  </si>
  <si>
    <t xml:space="preserve">CAPÍTOL 6: Inversions reals </t>
  </si>
  <si>
    <t>CAPÍTOL 1: Despeses de personal</t>
  </si>
  <si>
    <t xml:space="preserve">CAPÍTOL 4: Transferències corrents </t>
  </si>
  <si>
    <t>CAPÍTOL 3: Taxes, preus públics i altres ingressos</t>
  </si>
  <si>
    <t xml:space="preserve">Contracte Programa </t>
  </si>
  <si>
    <t>PREVISIÓ ESTAT DE DESPESES: Programa: 462.00</t>
  </si>
  <si>
    <t>462.00</t>
  </si>
  <si>
    <t>Contracte Programa Àrea Drets Socials</t>
  </si>
  <si>
    <t>14300</t>
  </si>
  <si>
    <t>Sous personal eventual (en pràctiques)</t>
  </si>
  <si>
    <t>21300</t>
  </si>
  <si>
    <t>Reparacions, manteniment i conservació. Maquinària, instal·lacions</t>
  </si>
  <si>
    <t>Ajuntament Hospitalet de Llobregat</t>
  </si>
  <si>
    <t>Ajuntament BCN (IMHAB)</t>
  </si>
  <si>
    <t>Xifres habitatge</t>
  </si>
  <si>
    <t>21600</t>
  </si>
  <si>
    <t>Reparacions, manteniment i conservació. Equips per a processos d'informació</t>
  </si>
  <si>
    <t>63300</t>
  </si>
  <si>
    <t>Maquinaria, instal·lacions tècniques i utillatge</t>
  </si>
  <si>
    <t>Departament d'Empresa i Treball (Gencat)</t>
  </si>
  <si>
    <t>D'organismes autònoms i agències de les comunitats autònomes</t>
  </si>
  <si>
    <t>Generalitat de Catalunya (Drets Socials)</t>
  </si>
  <si>
    <t xml:space="preserve">Estratègia d'envelliment </t>
  </si>
  <si>
    <t>Suport  OHB 2024 (25%)</t>
  </si>
  <si>
    <t>Aportació OHB 2024 (25%)</t>
  </si>
  <si>
    <t>22610</t>
  </si>
  <si>
    <t>Comunicació</t>
  </si>
  <si>
    <t>22003</t>
  </si>
  <si>
    <t xml:space="preserve">Llicències i programes informàtics </t>
  </si>
  <si>
    <t>Previsió estat d'ingressos</t>
  </si>
  <si>
    <t>Metabolisme a Catalunya: MuSIASEM</t>
  </si>
  <si>
    <t>Generalitat de Catalunya (Acció Climàtica)</t>
  </si>
  <si>
    <t>Explotació mostra municipal EVAMB 2025</t>
  </si>
  <si>
    <t>Aportació OHB 2025 (25%)</t>
  </si>
  <si>
    <t>Aportació OHB 2025 (12,5%) _ Agència Habitatge Catalunya</t>
  </si>
  <si>
    <t>Aportació OHB 2025 (12,5%) _ Incasòl</t>
  </si>
  <si>
    <t>Pla del Joc 2025 (Ecologia Urbana)</t>
  </si>
  <si>
    <t>Estudis i treballs tècnics</t>
  </si>
  <si>
    <t>Treballs realitzats per persones físiques o jurídiques</t>
  </si>
  <si>
    <t>Despeses de publicacions</t>
  </si>
  <si>
    <t>Pressupost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</si>
</sst>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#,##0.00;\-#,###,##0.00;"/>
    <numFmt numFmtId="165" formatCode="#,##0.00_ ;\-#,##0.00\ "/>
    <numFmt numFmtId="166" formatCode="0.00\ %"/>
  </numFmts>
  <fonts count="37" x14ac:knownFonts="1">
    <font>
      <sz val="10"/>
      <color rgb="FF000000"/>
      <name val="Open Sans"/>
      <family val="2"/>
      <scheme val="minor"/>
    </font>
    <font>
      <sz val="8"/>
      <name val="Open Sans"/>
      <family val="2"/>
      <scheme val="minor"/>
    </font>
    <font>
      <sz val="10"/>
      <color theme="1"/>
      <name val="Open Sans"/>
      <family val="2"/>
    </font>
    <font>
      <i/>
      <sz val="10"/>
      <color theme="1"/>
      <name val="Open Sans"/>
      <family val="2"/>
    </font>
    <font>
      <b/>
      <sz val="10"/>
      <color theme="1"/>
      <name val="Open Sans"/>
      <family val="2"/>
    </font>
    <font>
      <sz val="10"/>
      <color rgb="FFFF0000"/>
      <name val="Open Sans"/>
      <family val="2"/>
    </font>
    <font>
      <b/>
      <sz val="10"/>
      <name val="Open Sans"/>
      <family val="2"/>
    </font>
    <font>
      <sz val="10"/>
      <name val="Open Sans"/>
      <family val="2"/>
    </font>
    <font>
      <b/>
      <i/>
      <sz val="10"/>
      <color theme="1"/>
      <name val="Open Sans"/>
      <family val="2"/>
    </font>
    <font>
      <sz val="10"/>
      <color rgb="FFC00000"/>
      <name val="Open Sans"/>
      <family val="2"/>
    </font>
    <font>
      <i/>
      <sz val="10"/>
      <name val="Open Sans"/>
      <family val="2"/>
    </font>
    <font>
      <sz val="11"/>
      <color theme="1"/>
      <name val="Open Sans"/>
      <family val="2"/>
      <scheme val="minor"/>
    </font>
    <font>
      <b/>
      <sz val="15"/>
      <color theme="3"/>
      <name val="Open Sans"/>
      <family val="2"/>
      <scheme val="minor"/>
    </font>
    <font>
      <b/>
      <sz val="11"/>
      <color theme="3"/>
      <name val="Open Sans"/>
      <family val="2"/>
      <scheme val="minor"/>
    </font>
    <font>
      <sz val="11"/>
      <color rgb="FF006100"/>
      <name val="Open Sans"/>
      <family val="2"/>
      <scheme val="minor"/>
    </font>
    <font>
      <sz val="11"/>
      <color rgb="FF9C0006"/>
      <name val="Open Sans"/>
      <family val="2"/>
      <scheme val="minor"/>
    </font>
    <font>
      <sz val="11"/>
      <color rgb="FF9C5700"/>
      <name val="Open Sans"/>
      <family val="2"/>
      <scheme val="minor"/>
    </font>
    <font>
      <sz val="11"/>
      <color rgb="FF3F3F76"/>
      <name val="Open Sans"/>
      <family val="2"/>
      <scheme val="minor"/>
    </font>
    <font>
      <b/>
      <sz val="11"/>
      <color rgb="FF3F3F3F"/>
      <name val="Open Sans"/>
      <family val="2"/>
      <scheme val="minor"/>
    </font>
    <font>
      <b/>
      <sz val="11"/>
      <color rgb="FFFA7D00"/>
      <name val="Open Sans"/>
      <family val="2"/>
      <scheme val="minor"/>
    </font>
    <font>
      <sz val="11"/>
      <color rgb="FFFA7D00"/>
      <name val="Open Sans"/>
      <family val="2"/>
      <scheme val="minor"/>
    </font>
    <font>
      <b/>
      <sz val="11"/>
      <color theme="0"/>
      <name val="Open Sans"/>
      <family val="2"/>
      <scheme val="minor"/>
    </font>
    <font>
      <b/>
      <sz val="11"/>
      <color theme="1"/>
      <name val="Open Sans"/>
      <family val="2"/>
      <scheme val="minor"/>
    </font>
    <font>
      <sz val="10"/>
      <color theme="1"/>
      <name val="Open Sans"/>
      <family val="2"/>
      <scheme val="minor"/>
    </font>
    <font>
      <sz val="10"/>
      <color theme="1" tint="0.499984740745262"/>
      <name val="Open Sans"/>
      <family val="2"/>
      <scheme val="minor"/>
    </font>
    <font>
      <sz val="10"/>
      <color rgb="FFFF0000"/>
      <name val="Open Sans"/>
      <family val="2"/>
      <scheme val="minor"/>
    </font>
    <font>
      <sz val="10"/>
      <color theme="0"/>
      <name val="Open Sans"/>
      <family val="2"/>
      <scheme val="minor"/>
    </font>
    <font>
      <b/>
      <sz val="10"/>
      <color rgb="FF8700FF"/>
      <name val="Open Sans"/>
      <family val="2"/>
    </font>
    <font>
      <b/>
      <sz val="10"/>
      <color rgb="FF000000"/>
      <name val="Open Sans"/>
      <family val="2"/>
    </font>
    <font>
      <sz val="10"/>
      <color rgb="FF000000"/>
      <name val="Atkinson Hyperlegible"/>
      <scheme val="major"/>
    </font>
    <font>
      <sz val="30"/>
      <color rgb="FF000000"/>
      <name val="Atkinson Hyperlegible"/>
      <family val="2"/>
      <scheme val="major"/>
    </font>
    <font>
      <sz val="20"/>
      <color rgb="FF000000"/>
      <name val="Atkinson Hyperlegible"/>
      <scheme val="major"/>
    </font>
    <font>
      <b/>
      <sz val="10"/>
      <color rgb="FF000000"/>
      <name val="Atkinson Hyperlegible"/>
      <scheme val="major"/>
    </font>
    <font>
      <sz val="8"/>
      <color theme="1"/>
      <name val="Open Sans"/>
      <family val="2"/>
    </font>
    <font>
      <sz val="10"/>
      <name val="Open Sans"/>
      <family val="2"/>
      <scheme val="minor"/>
    </font>
    <font>
      <sz val="10"/>
      <color rgb="FF1D1C1D"/>
      <name val="Open Sans"/>
      <family val="2"/>
      <scheme val="minor"/>
    </font>
    <font>
      <sz val="8"/>
      <color rgb="FFC00000"/>
      <name val="Open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24994659260841701"/>
      </top>
      <bottom style="thin">
        <color theme="0" tint="-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</borders>
  <cellStyleXfs count="51">
    <xf numFmtId="0" fontId="0" fillId="0" borderId="0"/>
    <xf numFmtId="49" fontId="28" fillId="0" borderId="19" applyProtection="0">
      <alignment vertical="center"/>
      <protection locked="0"/>
    </xf>
    <xf numFmtId="43" fontId="23" fillId="0" borderId="0" applyFill="0" applyBorder="0" applyAlignment="0" applyProtection="0"/>
    <xf numFmtId="41" fontId="23" fillId="0" borderId="0" applyFill="0" applyBorder="0" applyAlignment="0" applyProtection="0"/>
    <xf numFmtId="44" fontId="23" fillId="0" borderId="0" applyFill="0" applyBorder="0" applyAlignment="0" applyProtection="0"/>
    <xf numFmtId="42" fontId="23" fillId="0" borderId="0" applyFill="0" applyBorder="0" applyAlignment="0" applyProtection="0"/>
    <xf numFmtId="166" fontId="23" fillId="0" borderId="0" applyFill="0" applyBorder="0" applyAlignment="0" applyProtection="0"/>
    <xf numFmtId="49" fontId="30" fillId="0" borderId="0" applyProtection="0">
      <alignment vertical="center"/>
    </xf>
    <xf numFmtId="0" fontId="12" fillId="0" borderId="11" applyNumberFormat="0" applyFill="0" applyAlignment="0" applyProtection="0"/>
    <xf numFmtId="49" fontId="31" fillId="0" borderId="0" applyProtection="0">
      <alignment vertical="center"/>
    </xf>
    <xf numFmtId="49" fontId="32" fillId="0" borderId="0" applyProtection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12" applyNumberFormat="0" applyAlignment="0" applyProtection="0"/>
    <xf numFmtId="0" fontId="18" fillId="6" borderId="13" applyNumberFormat="0" applyAlignment="0" applyProtection="0"/>
    <xf numFmtId="0" fontId="19" fillId="6" borderId="12" applyNumberFormat="0" applyAlignment="0" applyProtection="0"/>
    <xf numFmtId="0" fontId="20" fillId="0" borderId="14" applyNumberFormat="0" applyFill="0" applyAlignment="0" applyProtection="0"/>
    <xf numFmtId="0" fontId="21" fillId="7" borderId="15" applyNumberFormat="0" applyAlignment="0" applyProtection="0"/>
    <xf numFmtId="0" fontId="25" fillId="0" borderId="0" applyNumberFormat="0" applyFill="0" applyProtection="0">
      <alignment vertical="center"/>
    </xf>
    <xf numFmtId="0" fontId="11" fillId="8" borderId="16" applyNumberFormat="0" applyFont="0" applyAlignment="0" applyProtection="0"/>
    <xf numFmtId="49" fontId="24" fillId="0" borderId="0" applyProtection="0">
      <alignment vertical="center"/>
    </xf>
    <xf numFmtId="0" fontId="22" fillId="0" borderId="17" applyNumberFormat="0" applyFill="0" applyAlignment="0" applyProtection="0"/>
    <xf numFmtId="0" fontId="26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6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6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6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6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6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49" fontId="29" fillId="0" borderId="18">
      <alignment vertical="center"/>
    </xf>
    <xf numFmtId="4" fontId="27" fillId="0" borderId="20" applyAlignment="0">
      <alignment horizontal="center" vertical="center" wrapText="1"/>
    </xf>
    <xf numFmtId="3" fontId="28" fillId="33" borderId="20" applyAlignment="0">
      <alignment horizontal="left"/>
    </xf>
  </cellStyleXfs>
  <cellXfs count="110">
    <xf numFmtId="0" fontId="0" fillId="0" borderId="0" xfId="0"/>
    <xf numFmtId="0" fontId="2" fillId="0" borderId="0" xfId="0" applyFont="1"/>
    <xf numFmtId="4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right"/>
    </xf>
    <xf numFmtId="0" fontId="7" fillId="0" borderId="0" xfId="0" applyFont="1"/>
    <xf numFmtId="4" fontId="2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4" fontId="2" fillId="0" borderId="2" xfId="0" applyNumberFormat="1" applyFont="1" applyBorder="1"/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" fontId="2" fillId="0" borderId="4" xfId="0" applyNumberFormat="1" applyFont="1" applyBorder="1"/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9" fillId="0" borderId="0" xfId="0" applyFont="1"/>
    <xf numFmtId="4" fontId="7" fillId="0" borderId="2" xfId="0" applyNumberFormat="1" applyFont="1" applyBorder="1" applyAlignment="1">
      <alignment horizontal="right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49" fontId="5" fillId="0" borderId="0" xfId="0" applyNumberFormat="1" applyFont="1" applyAlignment="1">
      <alignment horizontal="left"/>
    </xf>
    <xf numFmtId="0" fontId="5" fillId="0" borderId="0" xfId="0" applyFont="1"/>
    <xf numFmtId="164" fontId="5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1" fontId="4" fillId="0" borderId="6" xfId="0" quotePrefix="1" applyNumberFormat="1" applyFont="1" applyBorder="1" applyAlignment="1">
      <alignment horizontal="center"/>
    </xf>
    <xf numFmtId="0" fontId="4" fillId="0" borderId="6" xfId="0" applyFont="1" applyBorder="1"/>
    <xf numFmtId="4" fontId="8" fillId="0" borderId="6" xfId="0" applyNumberFormat="1" applyFont="1" applyBorder="1" applyAlignment="1">
      <alignment horizontal="left"/>
    </xf>
    <xf numFmtId="4" fontId="4" fillId="0" borderId="6" xfId="0" applyNumberFormat="1" applyFont="1" applyBorder="1"/>
    <xf numFmtId="1" fontId="2" fillId="0" borderId="0" xfId="0" applyNumberFormat="1" applyFont="1" applyAlignment="1">
      <alignment horizontal="right"/>
    </xf>
    <xf numFmtId="0" fontId="2" fillId="0" borderId="9" xfId="0" applyFont="1" applyBorder="1"/>
    <xf numFmtId="4" fontId="3" fillId="0" borderId="1" xfId="0" applyNumberFormat="1" applyFont="1" applyBorder="1" applyAlignment="1">
      <alignment horizontal="left"/>
    </xf>
    <xf numFmtId="4" fontId="7" fillId="0" borderId="1" xfId="0" applyNumberFormat="1" applyFont="1" applyBorder="1" applyAlignment="1">
      <alignment horizontal="right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/>
    <xf numFmtId="4" fontId="8" fillId="0" borderId="3" xfId="0" applyNumberFormat="1" applyFont="1" applyBorder="1" applyAlignment="1">
      <alignment horizontal="left"/>
    </xf>
    <xf numFmtId="4" fontId="6" fillId="0" borderId="3" xfId="0" applyNumberFormat="1" applyFont="1" applyBorder="1"/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1" fontId="4" fillId="0" borderId="3" xfId="0" quotePrefix="1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left"/>
    </xf>
    <xf numFmtId="1" fontId="2" fillId="0" borderId="0" xfId="0" quotePrefix="1" applyNumberFormat="1" applyFont="1" applyAlignment="1">
      <alignment horizontal="center"/>
    </xf>
    <xf numFmtId="0" fontId="3" fillId="0" borderId="1" xfId="0" applyFont="1" applyBorder="1" applyAlignment="1">
      <alignment horizontal="left"/>
    </xf>
    <xf numFmtId="1" fontId="4" fillId="0" borderId="0" xfId="0" quotePrefix="1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" fontId="3" fillId="0" borderId="2" xfId="0" applyNumberFormat="1" applyFont="1" applyBorder="1" applyAlignment="1">
      <alignment horizontal="left"/>
    </xf>
    <xf numFmtId="4" fontId="8" fillId="0" borderId="2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" fontId="10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49" fontId="2" fillId="0" borderId="9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2" fillId="0" borderId="0" xfId="0" quotePrefix="1" applyFont="1"/>
    <xf numFmtId="0" fontId="3" fillId="0" borderId="2" xfId="0" applyFont="1" applyBorder="1" applyAlignment="1">
      <alignment horizontal="left" wrapText="1"/>
    </xf>
    <xf numFmtId="1" fontId="6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7" xfId="0" applyFont="1" applyBorder="1"/>
    <xf numFmtId="10" fontId="9" fillId="0" borderId="0" xfId="0" applyNumberFormat="1" applyFont="1"/>
    <xf numFmtId="4" fontId="3" fillId="0" borderId="0" xfId="0" applyNumberFormat="1" applyFont="1" applyAlignment="1">
      <alignment horizontal="right"/>
    </xf>
    <xf numFmtId="49" fontId="28" fillId="0" borderId="19" xfId="1" applyProtection="1">
      <alignment vertical="center"/>
    </xf>
    <xf numFmtId="49" fontId="32" fillId="0" borderId="0" xfId="10">
      <alignment vertical="center"/>
    </xf>
    <xf numFmtId="1" fontId="2" fillId="0" borderId="20" xfId="0" quotePrefix="1" applyNumberFormat="1" applyFont="1" applyBorder="1" applyAlignment="1">
      <alignment horizontal="center"/>
    </xf>
    <xf numFmtId="0" fontId="2" fillId="0" borderId="20" xfId="0" applyFont="1" applyBorder="1"/>
    <xf numFmtId="3" fontId="6" fillId="33" borderId="20" xfId="0" applyNumberFormat="1" applyFont="1" applyFill="1" applyBorder="1" applyAlignment="1">
      <alignment horizontal="left"/>
    </xf>
    <xf numFmtId="0" fontId="7" fillId="33" borderId="20" xfId="0" applyFont="1" applyFill="1" applyBorder="1"/>
    <xf numFmtId="4" fontId="6" fillId="33" borderId="20" xfId="0" applyNumberFormat="1" applyFont="1" applyFill="1" applyBorder="1"/>
    <xf numFmtId="49" fontId="31" fillId="0" borderId="0" xfId="9">
      <alignment vertical="center"/>
    </xf>
    <xf numFmtId="2" fontId="32" fillId="0" borderId="0" xfId="10" applyNumberFormat="1" applyAlignment="1">
      <alignment horizontal="right" vertical="center"/>
    </xf>
    <xf numFmtId="4" fontId="27" fillId="0" borderId="20" xfId="49" applyAlignment="1">
      <alignment horizontal="center" vertical="center" wrapText="1"/>
    </xf>
    <xf numFmtId="4" fontId="27" fillId="0" borderId="20" xfId="49" applyAlignment="1">
      <alignment vertical="center"/>
    </xf>
    <xf numFmtId="4" fontId="27" fillId="0" borderId="20" xfId="49" applyAlignment="1">
      <alignment horizontal="right" vertical="center" wrapText="1"/>
    </xf>
    <xf numFmtId="4" fontId="27" fillId="0" borderId="20" xfId="49" applyAlignment="1">
      <alignment horizontal="center" vertical="center"/>
    </xf>
    <xf numFmtId="3" fontId="28" fillId="33" borderId="20" xfId="50" applyAlignment="1">
      <alignment horizontal="left"/>
    </xf>
    <xf numFmtId="3" fontId="28" fillId="33" borderId="20" xfId="50" applyAlignment="1"/>
    <xf numFmtId="4" fontId="27" fillId="0" borderId="20" xfId="49" applyAlignment="1">
      <alignment horizontal="left" vertical="center" wrapText="1"/>
    </xf>
    <xf numFmtId="4" fontId="27" fillId="0" borderId="20" xfId="49" applyAlignment="1">
      <alignment vertical="center" wrapText="1"/>
    </xf>
    <xf numFmtId="3" fontId="28" fillId="33" borderId="20" xfId="50" applyAlignment="1">
      <alignment horizontal="right"/>
    </xf>
    <xf numFmtId="2" fontId="28" fillId="33" borderId="20" xfId="50" applyNumberFormat="1" applyAlignment="1"/>
    <xf numFmtId="4" fontId="28" fillId="33" borderId="20" xfId="50" applyNumberFormat="1" applyAlignment="1"/>
    <xf numFmtId="4" fontId="32" fillId="0" borderId="0" xfId="10" applyNumberFormat="1">
      <alignment vertical="center"/>
    </xf>
    <xf numFmtId="4" fontId="32" fillId="0" borderId="0" xfId="10" applyNumberFormat="1" applyAlignment="1">
      <alignment horizontal="right" vertical="center"/>
    </xf>
    <xf numFmtId="43" fontId="23" fillId="0" borderId="0" xfId="2" applyAlignment="1">
      <alignment vertical="center"/>
    </xf>
    <xf numFmtId="49" fontId="30" fillId="0" borderId="0" xfId="7">
      <alignment vertical="center"/>
    </xf>
    <xf numFmtId="4" fontId="2" fillId="0" borderId="2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0" fontId="33" fillId="0" borderId="0" xfId="0" quotePrefix="1" applyFont="1"/>
    <xf numFmtId="0" fontId="33" fillId="0" borderId="0" xfId="0" applyFont="1"/>
    <xf numFmtId="4" fontId="34" fillId="0" borderId="2" xfId="0" applyNumberFormat="1" applyFont="1" applyBorder="1" applyAlignment="1">
      <alignment horizontal="right"/>
    </xf>
    <xf numFmtId="4" fontId="35" fillId="0" borderId="21" xfId="0" applyNumberFormat="1" applyFont="1" applyBorder="1"/>
    <xf numFmtId="4" fontId="35" fillId="0" borderId="2" xfId="0" applyNumberFormat="1" applyFont="1" applyBorder="1"/>
    <xf numFmtId="0" fontId="36" fillId="0" borderId="0" xfId="0" quotePrefix="1" applyFont="1"/>
    <xf numFmtId="4" fontId="36" fillId="0" borderId="0" xfId="0" quotePrefix="1" applyNumberFormat="1" applyFont="1"/>
    <xf numFmtId="4" fontId="7" fillId="0" borderId="20" xfId="0" applyNumberFormat="1" applyFont="1" applyBorder="1"/>
  </cellXfs>
  <cellStyles count="51">
    <cellStyle name="20% - Èmfasi1" xfId="25" builtinId="30" customBuiltin="1"/>
    <cellStyle name="20% - Èmfasi2" xfId="29" builtinId="34" customBuiltin="1"/>
    <cellStyle name="20% - Èmfasi3" xfId="33" builtinId="38" customBuiltin="1"/>
    <cellStyle name="20% - Èmfasi4" xfId="37" builtinId="42" customBuiltin="1"/>
    <cellStyle name="20% - Èmfasi5" xfId="41" builtinId="46" customBuiltin="1"/>
    <cellStyle name="20% - Èmfasi6" xfId="45" builtinId="50" customBuiltin="1"/>
    <cellStyle name="40% - Èmfasi1" xfId="26" builtinId="31" customBuiltin="1"/>
    <cellStyle name="40% - Èmfasi2" xfId="30" builtinId="35" customBuiltin="1"/>
    <cellStyle name="40% - Èmfasi3" xfId="34" builtinId="39" customBuiltin="1"/>
    <cellStyle name="40% - Èmfasi4" xfId="38" builtinId="43" customBuiltin="1"/>
    <cellStyle name="40% - Èmfasi5" xfId="42" builtinId="47" customBuiltin="1"/>
    <cellStyle name="40% - Èmfasi6" xfId="46" builtinId="51" customBuiltin="1"/>
    <cellStyle name="60% - Èmfasi1" xfId="27" builtinId="32" customBuiltin="1"/>
    <cellStyle name="60% - Èmfasi2" xfId="31" builtinId="36" customBuiltin="1"/>
    <cellStyle name="60% - Èmfasi3" xfId="35" builtinId="40" customBuiltin="1"/>
    <cellStyle name="60% - Èmfasi4" xfId="39" builtinId="44" customBuiltin="1"/>
    <cellStyle name="60% - Èmfasi5" xfId="43" builtinId="48" customBuiltin="1"/>
    <cellStyle name="60% - Èmfasi6" xfId="47" builtinId="52" customBuiltin="1"/>
    <cellStyle name="Bé" xfId="12" builtinId="26" hidden="1"/>
    <cellStyle name="Càlcul" xfId="17" builtinId="22" hidden="1"/>
    <cellStyle name="Cel·la de comprovació" xfId="19" builtinId="23" hidden="1"/>
    <cellStyle name="Cel·la enllaçada" xfId="18" builtinId="24" hidden="1"/>
    <cellStyle name="Coma" xfId="2" builtinId="3" customBuiltin="1"/>
    <cellStyle name="Èmfasi1" xfId="24" builtinId="29" customBuiltin="1"/>
    <cellStyle name="Èmfasi2" xfId="28" builtinId="33" customBuiltin="1"/>
    <cellStyle name="Èmfasi3" xfId="32" builtinId="37" customBuiltin="1"/>
    <cellStyle name="Èmfasi4" xfId="36" builtinId="41" customBuiltin="1"/>
    <cellStyle name="Èmfasi5" xfId="40" builtinId="45" customBuiltin="1"/>
    <cellStyle name="Èmfasi6" xfId="44" builtinId="49" customBuiltin="1"/>
    <cellStyle name="Encapçalament taiña" xfId="49" xr:uid="{BBC2A5E6-D763-40B3-A2D6-3E97C8D571E9}"/>
    <cellStyle name="Entrada" xfId="15" builtinId="20" hidden="1"/>
    <cellStyle name="Incorrecte" xfId="13" builtinId="27" hidden="1"/>
    <cellStyle name="Milers [0]" xfId="3" builtinId="6" customBuiltin="1"/>
    <cellStyle name="Moneda" xfId="4" builtinId="4" customBuiltin="1"/>
    <cellStyle name="Moneda [0]" xfId="5" builtinId="7" customBuiltin="1"/>
    <cellStyle name="Neutral" xfId="14" builtinId="28" hidden="1"/>
    <cellStyle name="Normal" xfId="0" builtinId="0" customBuiltin="1"/>
    <cellStyle name="Nota" xfId="21" builtinId="10" hidden="1"/>
    <cellStyle name="Percentatge" xfId="6" builtinId="5" customBuiltin="1"/>
    <cellStyle name="Resultat" xfId="16" builtinId="21" hidden="1"/>
    <cellStyle name="Text d'advertiment" xfId="20" builtinId="11" customBuiltin="1"/>
    <cellStyle name="Text explicatiu" xfId="22" builtinId="53" customBuiltin="1"/>
    <cellStyle name="Títol" xfId="7" builtinId="15" customBuiltin="1"/>
    <cellStyle name="Títol 1" xfId="8" builtinId="16" hidden="1"/>
    <cellStyle name="Títol 2" xfId="9" builtinId="17" customBuiltin="1"/>
    <cellStyle name="Títol 3" xfId="10" builtinId="18" customBuiltin="1"/>
    <cellStyle name="Títol 4" xfId="11" builtinId="19" hidden="1"/>
    <cellStyle name="Títol gràfic" xfId="1" xr:uid="{A3BE2754-41AB-4D4E-A7FD-4B521465F3B6}"/>
    <cellStyle name="Titulo 4" xfId="48" xr:uid="{613EA0DE-94EE-4CAF-A0B1-745A514F390B}"/>
    <cellStyle name="Total" xfId="23" builtinId="25" hidden="1"/>
    <cellStyle name="Totals" xfId="50" xr:uid="{D822A727-8844-482E-A81F-A5C5231836E3}"/>
  </cellStyles>
  <dxfs count="8">
    <dxf>
      <font>
        <b val="0"/>
        <i val="0"/>
        <strike val="0"/>
      </font>
      <fill>
        <patternFill patternType="none">
          <bgColor auto="1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color auto="1"/>
      </font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</font>
      <border>
        <left/>
        <right/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 val="0"/>
        <i val="0"/>
        <color auto="1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color theme="7"/>
      </font>
    </dxf>
    <dxf>
      <font>
        <b/>
        <i val="0"/>
        <strike val="0"/>
      </font>
      <fill>
        <patternFill>
          <fgColor theme="9" tint="0.79998168889431442"/>
          <bgColor theme="9" tint="0.79998168889431442"/>
        </patternFill>
      </fill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lor theme="9"/>
      </font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</font>
      <border>
        <top style="thin">
          <color auto="1"/>
        </top>
        <bottom style="thin">
          <color auto="1"/>
        </bottom>
        <horizontal style="thin">
          <color auto="1"/>
        </horizontal>
      </border>
    </dxf>
  </dxfs>
  <tableStyles count="1" defaultTableStyle="TableStyleMedium9" defaultPivotStyle="PivotStyleLight16">
    <tableStyle name="IM tSUL" pivot="0" count="8" xr9:uid="{C2082316-3BEF-4E85-A2C6-4EF4D1D5C9BC}">
      <tableStyleElement type="wholeTable" dxfId="7"/>
      <tableStyleElement type="headerRow" dxfId="6"/>
      <tableStyleElement type="totalRow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mruColors>
      <color rgb="FF000000"/>
      <color rgb="FF87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295274</xdr:colOff>
      <xdr:row>0</xdr:row>
      <xdr:rowOff>161003</xdr:rowOff>
    </xdr:from>
    <xdr:to>
      <xdr:col>4</xdr:col>
      <xdr:colOff>50190</xdr:colOff>
      <xdr:row>2</xdr:row>
      <xdr:rowOff>23603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772149" y="161003"/>
          <a:ext cx="1478941" cy="39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0</xdr:row>
      <xdr:rowOff>142875</xdr:rowOff>
    </xdr:from>
    <xdr:to>
      <xdr:col>6</xdr:col>
      <xdr:colOff>23153</xdr:colOff>
      <xdr:row>1</xdr:row>
      <xdr:rowOff>34050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F48EF489-E0C1-533C-4554-C97D1F49F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4300" y="142875"/>
          <a:ext cx="1461428" cy="39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85725</xdr:rowOff>
    </xdr:from>
    <xdr:to>
      <xdr:col>5</xdr:col>
      <xdr:colOff>1671075</xdr:colOff>
      <xdr:row>0</xdr:row>
      <xdr:rowOff>481725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4D6EC368-305A-0E93-6821-DC3B79DD6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3725" y="85725"/>
          <a:ext cx="1452000" cy="39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0</xdr:row>
      <xdr:rowOff>76200</xdr:rowOff>
    </xdr:from>
    <xdr:to>
      <xdr:col>5</xdr:col>
      <xdr:colOff>2563</xdr:colOff>
      <xdr:row>0</xdr:row>
      <xdr:rowOff>472200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D677538B-2AA4-13F9-80CB-41DFA841D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2775" y="76200"/>
          <a:ext cx="1478938" cy="396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57150</xdr:rowOff>
    </xdr:from>
    <xdr:to>
      <xdr:col>5</xdr:col>
      <xdr:colOff>1050313</xdr:colOff>
      <xdr:row>0</xdr:row>
      <xdr:rowOff>453150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7058BA4A-0F10-DC13-154C-4DC2AE222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57150"/>
          <a:ext cx="1478938" cy="396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47625</xdr:rowOff>
    </xdr:from>
    <xdr:to>
      <xdr:col>5</xdr:col>
      <xdr:colOff>1063154</xdr:colOff>
      <xdr:row>0</xdr:row>
      <xdr:rowOff>443625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64F9B3B6-45FA-EF6C-4400-FBBA6D643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0" y="47625"/>
          <a:ext cx="1491779" cy="396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0</xdr:row>
      <xdr:rowOff>123825</xdr:rowOff>
    </xdr:from>
    <xdr:to>
      <xdr:col>6</xdr:col>
      <xdr:colOff>21613</xdr:colOff>
      <xdr:row>1</xdr:row>
      <xdr:rowOff>15000</xdr:rowOff>
    </xdr:to>
    <xdr:pic>
      <xdr:nvPicPr>
        <xdr:cNvPr id="6" name="Imatge 5">
          <a:extLst>
            <a:ext uri="{FF2B5EF4-FFF2-40B4-BE49-F238E27FC236}">
              <a16:creationId xmlns:a16="http://schemas.microsoft.com/office/drawing/2014/main" id="{6E9CCA17-FDC6-D96C-6F20-B830F9AF0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123825"/>
          <a:ext cx="1478938" cy="3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IM Excel Soft">
      <a:dk1>
        <a:srgbClr val="404040"/>
      </a:dk1>
      <a:lt1>
        <a:srgbClr val="FFFFFF"/>
      </a:lt1>
      <a:dk2>
        <a:srgbClr val="6CCE73"/>
      </a:dk2>
      <a:lt2>
        <a:srgbClr val="F8A88F"/>
      </a:lt2>
      <a:accent1>
        <a:srgbClr val="FF8A8A"/>
      </a:accent1>
      <a:accent2>
        <a:srgbClr val="FFE292"/>
      </a:accent2>
      <a:accent3>
        <a:srgbClr val="FDBAFD"/>
      </a:accent3>
      <a:accent4>
        <a:srgbClr val="D95189"/>
      </a:accent4>
      <a:accent5>
        <a:srgbClr val="8FF7F7"/>
      </a:accent5>
      <a:accent6>
        <a:srgbClr val="B766FF"/>
      </a:accent6>
      <a:hlink>
        <a:srgbClr val="8700FF"/>
      </a:hlink>
      <a:folHlink>
        <a:srgbClr val="A7E2AB"/>
      </a:folHlink>
    </a:clrScheme>
    <a:fontScheme name="Institut Meptropoli 2">
      <a:majorFont>
        <a:latin typeface="Atkinson Hyperlegible"/>
        <a:ea typeface=""/>
        <a:cs typeface=""/>
      </a:majorFont>
      <a:minorFont>
        <a:latin typeface="Open Sans"/>
        <a:ea typeface=""/>
        <a:cs typeface="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1"/>
  <sheetViews>
    <sheetView showGridLines="0" tabSelected="1" zoomScaleNormal="100" workbookViewId="0">
      <selection activeCell="G7" sqref="G7"/>
    </sheetView>
  </sheetViews>
  <sheetFormatPr defaultColWidth="11.5703125" defaultRowHeight="15" x14ac:dyDescent="0.3"/>
  <cols>
    <col min="1" max="1" width="7" style="1" customWidth="1"/>
    <col min="2" max="2" width="10.7109375" style="1" customWidth="1"/>
    <col min="3" max="3" width="64.42578125" style="1" customWidth="1"/>
    <col min="4" max="4" width="25.85546875" style="1" customWidth="1"/>
    <col min="5" max="16384" width="11.5703125" style="1"/>
  </cols>
  <sheetData>
    <row r="2" spans="2:4" ht="27" x14ac:dyDescent="0.3">
      <c r="B2" s="79" t="s">
        <v>135</v>
      </c>
      <c r="C2" s="79"/>
    </row>
    <row r="4" spans="2:4" x14ac:dyDescent="0.3">
      <c r="B4" s="72" t="s">
        <v>124</v>
      </c>
      <c r="C4" s="72"/>
      <c r="D4" s="72"/>
    </row>
    <row r="6" spans="2:4" s="32" customFormat="1" ht="24.95" customHeight="1" x14ac:dyDescent="0.3">
      <c r="B6" s="81" t="s">
        <v>43</v>
      </c>
      <c r="C6" s="82" t="s">
        <v>81</v>
      </c>
      <c r="D6" s="83" t="s">
        <v>78</v>
      </c>
    </row>
    <row r="7" spans="2:4" x14ac:dyDescent="0.3">
      <c r="B7" s="3"/>
      <c r="C7" s="4"/>
      <c r="D7" s="5"/>
    </row>
    <row r="8" spans="2:4" x14ac:dyDescent="0.3">
      <c r="B8" s="74">
        <v>3</v>
      </c>
      <c r="C8" s="75" t="s">
        <v>82</v>
      </c>
      <c r="D8" s="109">
        <f>'Cap. 3 Ing. vendes'!F3</f>
        <v>857949.39</v>
      </c>
    </row>
    <row r="9" spans="2:4" x14ac:dyDescent="0.3">
      <c r="B9" s="74">
        <v>4</v>
      </c>
      <c r="C9" s="75" t="s">
        <v>51</v>
      </c>
      <c r="D9" s="109">
        <f>'Cap. 4 Ing. Transf.corrents'!F3</f>
        <v>3689911.27</v>
      </c>
    </row>
    <row r="10" spans="2:4" x14ac:dyDescent="0.3">
      <c r="B10" s="74">
        <v>5</v>
      </c>
      <c r="C10" s="75" t="s">
        <v>52</v>
      </c>
      <c r="D10" s="109">
        <f>'Cap. 5 Ing. pat'!E3</f>
        <v>30</v>
      </c>
    </row>
    <row r="11" spans="2:4" x14ac:dyDescent="0.3">
      <c r="C11" s="6"/>
    </row>
    <row r="12" spans="2:4" s="7" customFormat="1" x14ac:dyDescent="0.3">
      <c r="B12" s="76" t="s">
        <v>53</v>
      </c>
      <c r="C12" s="77"/>
      <c r="D12" s="78">
        <f>SUM(D8:D11)</f>
        <v>4547890.66</v>
      </c>
    </row>
    <row r="13" spans="2:4" x14ac:dyDescent="0.3">
      <c r="B13" s="12"/>
    </row>
    <row r="14" spans="2:4" x14ac:dyDescent="0.3">
      <c r="B14" s="12"/>
    </row>
    <row r="15" spans="2:4" x14ac:dyDescent="0.3">
      <c r="B15" s="72" t="s">
        <v>100</v>
      </c>
      <c r="C15" s="72"/>
      <c r="D15" s="72"/>
    </row>
    <row r="17" spans="2:8" s="32" customFormat="1" ht="24.95" customHeight="1" x14ac:dyDescent="0.3">
      <c r="B17" s="81" t="s">
        <v>43</v>
      </c>
      <c r="C17" s="82" t="s">
        <v>81</v>
      </c>
      <c r="D17" s="83" t="s">
        <v>78</v>
      </c>
    </row>
    <row r="18" spans="2:8" x14ac:dyDescent="0.3">
      <c r="B18" s="3"/>
      <c r="C18" s="4"/>
      <c r="D18" s="9"/>
    </row>
    <row r="19" spans="2:8" x14ac:dyDescent="0.3">
      <c r="B19" s="74">
        <v>1</v>
      </c>
      <c r="C19" s="75" t="s">
        <v>83</v>
      </c>
      <c r="D19" s="109">
        <f>'Cap. 1 Desp. Personal'!F3</f>
        <v>3469029.3</v>
      </c>
      <c r="E19" s="70"/>
    </row>
    <row r="20" spans="2:8" x14ac:dyDescent="0.3">
      <c r="B20" s="74">
        <v>2</v>
      </c>
      <c r="C20" s="75" t="s">
        <v>54</v>
      </c>
      <c r="D20" s="109">
        <f>'Cap. 2 Desp.Corrents'!F3</f>
        <v>1071781.3599999999</v>
      </c>
      <c r="E20" s="70"/>
      <c r="H20" s="8"/>
    </row>
    <row r="21" spans="2:8" x14ac:dyDescent="0.3">
      <c r="B21" s="74">
        <v>3</v>
      </c>
      <c r="C21" s="75" t="s">
        <v>55</v>
      </c>
      <c r="D21" s="109">
        <f>'Cap. 3-4-6 Df,TC,Inv'!F3</f>
        <v>830</v>
      </c>
    </row>
    <row r="22" spans="2:8" x14ac:dyDescent="0.3">
      <c r="B22" s="74">
        <v>6</v>
      </c>
      <c r="C22" s="75" t="s">
        <v>56</v>
      </c>
      <c r="D22" s="109">
        <f>'Cap. 3-4-6 Df,TC,Inv'!F16</f>
        <v>6250</v>
      </c>
    </row>
    <row r="24" spans="2:8" s="7" customFormat="1" x14ac:dyDescent="0.3">
      <c r="B24" s="76" t="s">
        <v>57</v>
      </c>
      <c r="C24" s="77"/>
      <c r="D24" s="78">
        <f>SUM(D19:D23)</f>
        <v>4547890.66</v>
      </c>
    </row>
    <row r="26" spans="2:8" x14ac:dyDescent="0.3">
      <c r="D26" s="8"/>
      <c r="F26" s="8"/>
    </row>
    <row r="27" spans="2:8" x14ac:dyDescent="0.3">
      <c r="C27" s="71"/>
      <c r="D27" s="8"/>
    </row>
    <row r="28" spans="2:8" x14ac:dyDescent="0.3">
      <c r="D28" s="8"/>
    </row>
    <row r="29" spans="2:8" x14ac:dyDescent="0.3">
      <c r="D29" s="8"/>
    </row>
    <row r="31" spans="2:8" ht="15" customHeight="1" x14ac:dyDescent="0.3"/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de pressupost 2025  _ Consell de Govern 09/2024&amp;R1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showGridLines="0" workbookViewId="0">
      <selection activeCell="G6" sqref="G6"/>
    </sheetView>
  </sheetViews>
  <sheetFormatPr defaultColWidth="11.5703125" defaultRowHeight="15" x14ac:dyDescent="0.3"/>
  <cols>
    <col min="1" max="1" width="1.85546875" style="1" customWidth="1"/>
    <col min="2" max="2" width="10.7109375" style="1" customWidth="1"/>
    <col min="3" max="3" width="6.85546875" style="1" customWidth="1"/>
    <col min="4" max="4" width="47.42578125" style="1" customWidth="1"/>
    <col min="5" max="5" width="46.140625" style="1" customWidth="1"/>
    <col min="6" max="6" width="24.5703125" style="1" customWidth="1"/>
    <col min="7" max="7" width="2.7109375" style="1" customWidth="1"/>
    <col min="8" max="8" width="20.140625" style="1" customWidth="1"/>
    <col min="9" max="16384" width="11.5703125" style="1"/>
  </cols>
  <sheetData>
    <row r="1" spans="1:9" s="95" customFormat="1" ht="39.75" x14ac:dyDescent="0.3"/>
    <row r="3" spans="1:9" s="10" customFormat="1" x14ac:dyDescent="0.3">
      <c r="A3" s="73" t="s">
        <v>98</v>
      </c>
      <c r="B3" s="73"/>
      <c r="C3" s="73"/>
      <c r="D3" s="73"/>
      <c r="E3" s="73"/>
      <c r="F3" s="93">
        <f t="shared" ref="F3" si="0">F7</f>
        <v>857949.39</v>
      </c>
    </row>
    <row r="5" spans="1:9" s="32" customFormat="1" ht="30" x14ac:dyDescent="0.3">
      <c r="A5" s="31"/>
      <c r="B5" s="81" t="s">
        <v>58</v>
      </c>
      <c r="C5" s="82"/>
      <c r="D5" s="82" t="s">
        <v>3</v>
      </c>
      <c r="E5" s="84"/>
      <c r="F5" s="83" t="s">
        <v>78</v>
      </c>
    </row>
    <row r="6" spans="1:9" x14ac:dyDescent="0.3">
      <c r="B6" s="3"/>
      <c r="C6" s="4"/>
      <c r="D6" s="2"/>
      <c r="E6" s="2"/>
      <c r="F6" s="5"/>
    </row>
    <row r="7" spans="1:9" x14ac:dyDescent="0.3">
      <c r="B7" s="85">
        <v>3</v>
      </c>
      <c r="C7" s="86" t="s">
        <v>82</v>
      </c>
      <c r="D7" s="85"/>
      <c r="E7" s="85"/>
      <c r="F7" s="91">
        <f>F8</f>
        <v>857949.39</v>
      </c>
    </row>
    <row r="8" spans="1:9" x14ac:dyDescent="0.3">
      <c r="B8" s="34">
        <v>39900</v>
      </c>
      <c r="C8" s="35" t="s">
        <v>84</v>
      </c>
      <c r="D8" s="36"/>
      <c r="E8" s="36"/>
      <c r="F8" s="37">
        <f>SUM(F9:F15)</f>
        <v>857949.39</v>
      </c>
    </row>
    <row r="9" spans="1:9" x14ac:dyDescent="0.3">
      <c r="B9" s="55"/>
      <c r="C9" s="7"/>
      <c r="D9" s="57" t="s">
        <v>67</v>
      </c>
      <c r="E9" s="57" t="s">
        <v>44</v>
      </c>
      <c r="F9" s="96">
        <v>590810</v>
      </c>
      <c r="G9" s="23"/>
    </row>
    <row r="10" spans="1:9" s="7" customFormat="1" x14ac:dyDescent="0.3">
      <c r="B10" s="67"/>
      <c r="D10" s="57" t="s">
        <v>118</v>
      </c>
      <c r="E10" s="57" t="s">
        <v>108</v>
      </c>
      <c r="F10" s="17">
        <v>113808.72</v>
      </c>
      <c r="H10" s="68"/>
    </row>
    <row r="11" spans="1:9" ht="15.75" customHeight="1" x14ac:dyDescent="0.3">
      <c r="B11" s="67"/>
      <c r="C11" s="7"/>
      <c r="D11" s="57" t="s">
        <v>109</v>
      </c>
      <c r="E11" s="57" t="s">
        <v>108</v>
      </c>
      <c r="F11" s="97">
        <v>25000</v>
      </c>
      <c r="G11" s="29"/>
    </row>
    <row r="12" spans="1:9" ht="15.75" customHeight="1" x14ac:dyDescent="0.3">
      <c r="B12" s="67"/>
      <c r="C12" s="7"/>
      <c r="D12" s="57" t="s">
        <v>117</v>
      </c>
      <c r="E12" s="57" t="s">
        <v>116</v>
      </c>
      <c r="F12" s="96">
        <v>57838.67</v>
      </c>
      <c r="G12" s="29"/>
    </row>
    <row r="13" spans="1:9" ht="15.75" customHeight="1" x14ac:dyDescent="0.3">
      <c r="B13" s="67"/>
      <c r="C13" s="7"/>
      <c r="D13" s="57" t="s">
        <v>125</v>
      </c>
      <c r="E13" s="57" t="s">
        <v>126</v>
      </c>
      <c r="F13" s="96">
        <v>30000</v>
      </c>
      <c r="G13" s="29"/>
    </row>
    <row r="14" spans="1:9" ht="15.75" customHeight="1" x14ac:dyDescent="0.3">
      <c r="B14" s="67"/>
      <c r="C14" s="7"/>
      <c r="D14" s="57" t="s">
        <v>127</v>
      </c>
      <c r="E14" s="57" t="s">
        <v>107</v>
      </c>
      <c r="F14" s="96">
        <v>15492</v>
      </c>
      <c r="G14" s="29"/>
    </row>
    <row r="15" spans="1:9" x14ac:dyDescent="0.3">
      <c r="D15" s="57" t="s">
        <v>73</v>
      </c>
      <c r="E15" s="57" t="s">
        <v>74</v>
      </c>
      <c r="F15" s="96">
        <v>25000</v>
      </c>
      <c r="G15" s="69"/>
    </row>
    <row r="16" spans="1:9" x14ac:dyDescent="0.3">
      <c r="I16" s="8"/>
    </row>
    <row r="17" spans="6:9" x14ac:dyDescent="0.3">
      <c r="I17" s="8"/>
    </row>
    <row r="18" spans="6:9" x14ac:dyDescent="0.3">
      <c r="I18" s="8"/>
    </row>
    <row r="19" spans="6:9" x14ac:dyDescent="0.3">
      <c r="I19" s="8"/>
    </row>
    <row r="20" spans="6:9" x14ac:dyDescent="0.3">
      <c r="I20" s="8"/>
    </row>
    <row r="21" spans="6:9" x14ac:dyDescent="0.3">
      <c r="F21" s="8"/>
      <c r="I21" s="8"/>
    </row>
    <row r="22" spans="6:9" x14ac:dyDescent="0.3">
      <c r="F22" s="8"/>
    </row>
    <row r="23" spans="6:9" x14ac:dyDescent="0.3">
      <c r="F23" s="8"/>
    </row>
    <row r="24" spans="6:9" x14ac:dyDescent="0.3">
      <c r="F24" s="8"/>
    </row>
    <row r="25" spans="6:9" x14ac:dyDescent="0.3">
      <c r="F25" s="8"/>
    </row>
    <row r="26" spans="6:9" x14ac:dyDescent="0.3">
      <c r="F26" s="8"/>
    </row>
    <row r="27" spans="6:9" x14ac:dyDescent="0.3">
      <c r="F27" s="8"/>
    </row>
    <row r="28" spans="6:9" x14ac:dyDescent="0.3">
      <c r="F28" s="8"/>
    </row>
  </sheetData>
  <phoneticPr fontId="1" type="noConversion"/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de pressupost 2025  _ Consell de Govern 09/2024&amp;R2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7"/>
  <sheetViews>
    <sheetView showGridLines="0" topLeftCell="A2" zoomScaleNormal="100" workbookViewId="0">
      <selection activeCell="G6" sqref="G6"/>
    </sheetView>
  </sheetViews>
  <sheetFormatPr defaultColWidth="11.5703125" defaultRowHeight="15" x14ac:dyDescent="0.3"/>
  <cols>
    <col min="1" max="1" width="1.85546875" style="1" customWidth="1"/>
    <col min="2" max="2" width="10.7109375" style="1" customWidth="1"/>
    <col min="3" max="3" width="7.42578125" style="1" customWidth="1"/>
    <col min="4" max="4" width="75.7109375" style="1" customWidth="1"/>
    <col min="5" max="5" width="5.140625" style="1" customWidth="1"/>
    <col min="6" max="6" width="25.7109375" style="1" customWidth="1"/>
    <col min="7" max="7" width="11.85546875" style="1" customWidth="1"/>
    <col min="8" max="16384" width="11.5703125" style="1"/>
  </cols>
  <sheetData>
    <row r="1" spans="1:6" ht="39.75" x14ac:dyDescent="0.3">
      <c r="B1" s="95"/>
    </row>
    <row r="2" spans="1:6" ht="15.75" customHeight="1" x14ac:dyDescent="0.3"/>
    <row r="3" spans="1:6" s="10" customFormat="1" x14ac:dyDescent="0.3">
      <c r="A3" s="73" t="s">
        <v>97</v>
      </c>
      <c r="B3" s="73"/>
      <c r="C3" s="73"/>
      <c r="D3" s="73"/>
      <c r="E3" s="73"/>
      <c r="F3" s="94">
        <f>F7</f>
        <v>3689911.27</v>
      </c>
    </row>
    <row r="5" spans="1:6" s="32" customFormat="1" ht="30" x14ac:dyDescent="0.3">
      <c r="A5" s="31"/>
      <c r="B5" s="81" t="s">
        <v>58</v>
      </c>
      <c r="C5" s="82"/>
      <c r="D5" s="82" t="s">
        <v>3</v>
      </c>
      <c r="E5" s="82"/>
      <c r="F5" s="83" t="s">
        <v>79</v>
      </c>
    </row>
    <row r="7" spans="1:6" x14ac:dyDescent="0.3">
      <c r="B7" s="85">
        <v>4</v>
      </c>
      <c r="C7" s="86" t="s">
        <v>51</v>
      </c>
      <c r="D7" s="85"/>
      <c r="E7" s="85"/>
      <c r="F7" s="91">
        <f>F8+F15+F20+F25+F13+F10</f>
        <v>3689911.27</v>
      </c>
    </row>
    <row r="8" spans="1:6" x14ac:dyDescent="0.3">
      <c r="B8" s="42">
        <v>45080</v>
      </c>
      <c r="C8" s="43" t="s">
        <v>114</v>
      </c>
      <c r="D8" s="44"/>
      <c r="E8" s="44"/>
      <c r="F8" s="45">
        <f>SUM(F9)</f>
        <v>40000</v>
      </c>
    </row>
    <row r="9" spans="1:6" x14ac:dyDescent="0.3">
      <c r="B9" s="46"/>
      <c r="D9" s="47" t="s">
        <v>77</v>
      </c>
      <c r="E9" s="47"/>
      <c r="F9" s="98">
        <v>40000</v>
      </c>
    </row>
    <row r="10" spans="1:6" x14ac:dyDescent="0.3">
      <c r="B10" s="42">
        <v>45100</v>
      </c>
      <c r="C10" s="43" t="s">
        <v>115</v>
      </c>
      <c r="D10" s="44"/>
      <c r="E10" s="44"/>
      <c r="F10" s="45">
        <f>SUM(F11:F12)</f>
        <v>113808.72</v>
      </c>
    </row>
    <row r="11" spans="1:6" x14ac:dyDescent="0.3">
      <c r="B11" s="7"/>
      <c r="D11" s="49" t="s">
        <v>130</v>
      </c>
      <c r="E11" s="49"/>
      <c r="F11" s="99">
        <v>56904.36</v>
      </c>
    </row>
    <row r="12" spans="1:6" x14ac:dyDescent="0.3">
      <c r="B12" s="46"/>
      <c r="D12" s="50" t="s">
        <v>129</v>
      </c>
      <c r="E12" s="50"/>
      <c r="F12" s="98">
        <v>56904.36</v>
      </c>
    </row>
    <row r="13" spans="1:6" x14ac:dyDescent="0.3">
      <c r="B13" s="51">
        <v>45300</v>
      </c>
      <c r="C13" s="52" t="s">
        <v>5</v>
      </c>
      <c r="D13" s="44"/>
      <c r="E13" s="44"/>
      <c r="F13" s="45">
        <f>SUM(F14:F14)</f>
        <v>21423</v>
      </c>
    </row>
    <row r="14" spans="1:6" x14ac:dyDescent="0.3">
      <c r="B14" s="53"/>
      <c r="C14" s="16"/>
      <c r="D14" s="54" t="s">
        <v>46</v>
      </c>
      <c r="E14" s="54"/>
      <c r="F14" s="100">
        <v>21423</v>
      </c>
    </row>
    <row r="15" spans="1:6" x14ac:dyDescent="0.3">
      <c r="B15" s="51">
        <v>46101</v>
      </c>
      <c r="C15" s="52" t="s">
        <v>0</v>
      </c>
      <c r="D15" s="44"/>
      <c r="E15" s="44"/>
      <c r="F15" s="45">
        <f>SUM(F16:F19)</f>
        <v>588808.72</v>
      </c>
    </row>
    <row r="16" spans="1:6" x14ac:dyDescent="0.3">
      <c r="B16" s="55"/>
      <c r="C16" s="56"/>
      <c r="D16" s="54" t="s">
        <v>45</v>
      </c>
      <c r="E16" s="54"/>
      <c r="F16" s="100">
        <v>75000</v>
      </c>
    </row>
    <row r="17" spans="2:7" x14ac:dyDescent="0.3">
      <c r="B17" s="55"/>
      <c r="C17" s="56"/>
      <c r="D17" s="49" t="s">
        <v>99</v>
      </c>
      <c r="E17" s="60"/>
      <c r="F17" s="96">
        <v>360000</v>
      </c>
    </row>
    <row r="18" spans="2:7" x14ac:dyDescent="0.3">
      <c r="B18" s="55"/>
      <c r="C18" s="56"/>
      <c r="D18" s="57" t="s">
        <v>128</v>
      </c>
      <c r="E18" s="58"/>
      <c r="F18" s="17">
        <v>113808.72</v>
      </c>
    </row>
    <row r="19" spans="2:7" x14ac:dyDescent="0.3">
      <c r="B19" s="53"/>
      <c r="C19" s="6"/>
      <c r="D19" s="47" t="s">
        <v>77</v>
      </c>
      <c r="E19" s="59"/>
      <c r="F19" s="101">
        <v>40000</v>
      </c>
    </row>
    <row r="20" spans="2:7" x14ac:dyDescent="0.3">
      <c r="B20" s="51">
        <v>46201</v>
      </c>
      <c r="C20" s="52" t="s">
        <v>4</v>
      </c>
      <c r="D20" s="44"/>
      <c r="E20" s="44"/>
      <c r="F20" s="45">
        <f>SUM(F21:F24)</f>
        <v>1062062.1100000001</v>
      </c>
    </row>
    <row r="21" spans="2:7" x14ac:dyDescent="0.3">
      <c r="B21" s="53"/>
      <c r="C21" s="11"/>
      <c r="D21" s="54" t="s">
        <v>45</v>
      </c>
      <c r="E21" s="54"/>
      <c r="F21" s="100">
        <v>73970</v>
      </c>
    </row>
    <row r="22" spans="2:7" x14ac:dyDescent="0.3">
      <c r="B22" s="53"/>
      <c r="C22" s="11"/>
      <c r="D22" s="49" t="s">
        <v>102</v>
      </c>
      <c r="E22" s="60"/>
      <c r="F22" s="100">
        <v>960000</v>
      </c>
    </row>
    <row r="23" spans="2:7" x14ac:dyDescent="0.3">
      <c r="B23" s="53"/>
      <c r="C23" s="11"/>
      <c r="D23" s="49" t="s">
        <v>131</v>
      </c>
      <c r="E23" s="60"/>
      <c r="F23" s="96">
        <v>21967.11</v>
      </c>
      <c r="G23" s="102"/>
    </row>
    <row r="24" spans="2:7" x14ac:dyDescent="0.3">
      <c r="B24" s="53"/>
      <c r="C24" s="11"/>
      <c r="D24" s="61" t="s">
        <v>73</v>
      </c>
      <c r="E24" s="47"/>
      <c r="F24" s="98">
        <v>6125</v>
      </c>
      <c r="G24" s="103"/>
    </row>
    <row r="25" spans="2:7" x14ac:dyDescent="0.3">
      <c r="B25" s="51">
        <v>46401</v>
      </c>
      <c r="C25" s="52" t="s">
        <v>1</v>
      </c>
      <c r="D25" s="44"/>
      <c r="E25" s="44"/>
      <c r="F25" s="45">
        <f>SUM(F26:F27)</f>
        <v>1863808.72</v>
      </c>
    </row>
    <row r="26" spans="2:7" x14ac:dyDescent="0.3">
      <c r="B26" s="53"/>
      <c r="C26" s="62"/>
      <c r="D26" s="63" t="s">
        <v>99</v>
      </c>
      <c r="E26" s="64"/>
      <c r="F26" s="99">
        <v>1750000</v>
      </c>
      <c r="G26" s="65"/>
    </row>
    <row r="27" spans="2:7" x14ac:dyDescent="0.3">
      <c r="B27" s="53"/>
      <c r="C27" s="6"/>
      <c r="D27" s="66" t="s">
        <v>119</v>
      </c>
      <c r="E27" s="49"/>
      <c r="F27" s="17">
        <v>113808.72</v>
      </c>
    </row>
    <row r="28" spans="2:7" x14ac:dyDescent="0.3">
      <c r="B28" s="53"/>
      <c r="C28" s="6"/>
      <c r="D28" s="61"/>
      <c r="E28" s="47"/>
      <c r="F28" s="48"/>
    </row>
    <row r="29" spans="2:7" x14ac:dyDescent="0.3">
      <c r="B29" s="53"/>
      <c r="C29" s="6"/>
      <c r="D29" s="61"/>
      <c r="E29" s="47"/>
      <c r="F29" s="48"/>
    </row>
    <row r="30" spans="2:7" x14ac:dyDescent="0.3">
      <c r="F30" s="8"/>
    </row>
    <row r="31" spans="2:7" x14ac:dyDescent="0.3">
      <c r="F31" s="8"/>
    </row>
    <row r="32" spans="2:7" x14ac:dyDescent="0.3">
      <c r="F32" s="8"/>
    </row>
    <row r="33" spans="6:6" x14ac:dyDescent="0.3">
      <c r="F33" s="8"/>
    </row>
    <row r="34" spans="6:6" x14ac:dyDescent="0.3">
      <c r="F34" s="8"/>
    </row>
    <row r="35" spans="6:6" x14ac:dyDescent="0.3">
      <c r="F35" s="8"/>
    </row>
    <row r="36" spans="6:6" x14ac:dyDescent="0.3">
      <c r="F36" s="8"/>
    </row>
    <row r="37" spans="6:6" x14ac:dyDescent="0.3">
      <c r="F37" s="8"/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de pressupost 2025  _ Consell de Govern 09/2024&amp;R3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"/>
  <sheetViews>
    <sheetView showGridLines="0" workbookViewId="0">
      <selection activeCell="G6" sqref="G6"/>
    </sheetView>
  </sheetViews>
  <sheetFormatPr defaultColWidth="11.5703125" defaultRowHeight="15" x14ac:dyDescent="0.3"/>
  <cols>
    <col min="1" max="1" width="3.42578125" style="1" customWidth="1"/>
    <col min="2" max="2" width="10.7109375" style="1" customWidth="1"/>
    <col min="3" max="3" width="8.5703125" style="1" customWidth="1"/>
    <col min="4" max="4" width="78.140625" style="1" customWidth="1"/>
    <col min="5" max="5" width="25.7109375" style="1" customWidth="1"/>
    <col min="6" max="16384" width="11.5703125" style="1"/>
  </cols>
  <sheetData>
    <row r="1" spans="1:5" ht="39.75" x14ac:dyDescent="0.3">
      <c r="B1" s="95"/>
    </row>
    <row r="3" spans="1:5" s="10" customFormat="1" x14ac:dyDescent="0.3">
      <c r="A3" s="73" t="s">
        <v>59</v>
      </c>
      <c r="B3" s="73"/>
      <c r="C3" s="73"/>
      <c r="D3" s="73"/>
      <c r="E3" s="80">
        <f>E7</f>
        <v>30</v>
      </c>
    </row>
    <row r="5" spans="1:5" s="32" customFormat="1" ht="30" x14ac:dyDescent="0.3">
      <c r="A5" s="31"/>
      <c r="B5" s="81" t="s">
        <v>58</v>
      </c>
      <c r="C5" s="82"/>
      <c r="D5" s="82" t="s">
        <v>3</v>
      </c>
      <c r="E5" s="83" t="s">
        <v>78</v>
      </c>
    </row>
    <row r="6" spans="1:5" x14ac:dyDescent="0.3">
      <c r="B6" s="3"/>
      <c r="C6" s="4"/>
      <c r="D6" s="2"/>
      <c r="E6" s="33"/>
    </row>
    <row r="7" spans="1:5" x14ac:dyDescent="0.3">
      <c r="B7" s="85">
        <v>5</v>
      </c>
      <c r="C7" s="86" t="s">
        <v>52</v>
      </c>
      <c r="D7" s="85"/>
      <c r="E7" s="91">
        <f>E8</f>
        <v>30</v>
      </c>
    </row>
    <row r="8" spans="1:5" s="10" customFormat="1" x14ac:dyDescent="0.3">
      <c r="B8" s="34">
        <v>52000</v>
      </c>
      <c r="C8" s="35" t="s">
        <v>85</v>
      </c>
      <c r="D8" s="36"/>
      <c r="E8" s="37">
        <f>E9</f>
        <v>30</v>
      </c>
    </row>
    <row r="9" spans="1:5" x14ac:dyDescent="0.3">
      <c r="B9" s="38"/>
      <c r="C9" s="39"/>
      <c r="D9" s="40" t="s">
        <v>85</v>
      </c>
      <c r="E9" s="41">
        <v>30</v>
      </c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de pressupost 2025  _ Consell de Govern 09/2024&amp;R4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7"/>
  <sheetViews>
    <sheetView showGridLines="0" workbookViewId="0">
      <selection activeCell="G6" sqref="G6"/>
    </sheetView>
  </sheetViews>
  <sheetFormatPr defaultColWidth="11.5703125" defaultRowHeight="15" x14ac:dyDescent="0.3"/>
  <cols>
    <col min="1" max="1" width="15.7109375" style="1" customWidth="1"/>
    <col min="2" max="2" width="10.7109375" style="1" customWidth="1"/>
    <col min="3" max="3" width="60.7109375" style="1" customWidth="1"/>
    <col min="4" max="4" width="19" style="1" customWidth="1"/>
    <col min="5" max="5" width="5.28515625" style="1" customWidth="1"/>
    <col min="6" max="6" width="16.42578125" style="1" customWidth="1"/>
    <col min="7" max="16384" width="11.5703125" style="1"/>
  </cols>
  <sheetData>
    <row r="1" spans="1:8" ht="39.75" x14ac:dyDescent="0.3">
      <c r="A1" s="95"/>
    </row>
    <row r="3" spans="1:8" x14ac:dyDescent="0.3">
      <c r="A3" s="73" t="s">
        <v>96</v>
      </c>
      <c r="B3" s="73"/>
      <c r="C3" s="73"/>
      <c r="D3" s="73"/>
      <c r="E3" s="73"/>
      <c r="F3" s="93">
        <f t="shared" ref="F3" si="0">F8</f>
        <v>3469029.3</v>
      </c>
    </row>
    <row r="6" spans="1:8" s="13" customFormat="1" ht="30" x14ac:dyDescent="0.3">
      <c r="A6" s="87" t="s">
        <v>60</v>
      </c>
      <c r="B6" s="81" t="s">
        <v>61</v>
      </c>
      <c r="C6" s="88" t="s">
        <v>81</v>
      </c>
      <c r="D6" s="88"/>
      <c r="E6" s="88"/>
      <c r="F6" s="83" t="s">
        <v>78</v>
      </c>
    </row>
    <row r="8" spans="1:8" x14ac:dyDescent="0.3">
      <c r="A8" s="14" t="s">
        <v>101</v>
      </c>
      <c r="B8" s="85">
        <v>1</v>
      </c>
      <c r="C8" s="86" t="s">
        <v>83</v>
      </c>
      <c r="D8" s="85"/>
      <c r="E8" s="89"/>
      <c r="F8" s="91">
        <f>SUM(F9:F17)</f>
        <v>3469029.3</v>
      </c>
    </row>
    <row r="9" spans="1:8" x14ac:dyDescent="0.3">
      <c r="A9" s="1" t="s">
        <v>62</v>
      </c>
      <c r="B9" s="21" t="s">
        <v>49</v>
      </c>
      <c r="C9" s="16" t="s">
        <v>50</v>
      </c>
      <c r="D9" s="22"/>
      <c r="E9" s="22"/>
      <c r="F9" s="105">
        <v>73612.7</v>
      </c>
      <c r="G9" s="25"/>
      <c r="H9" s="26"/>
    </row>
    <row r="10" spans="1:8" x14ac:dyDescent="0.3">
      <c r="A10" s="1" t="s">
        <v>80</v>
      </c>
      <c r="B10" s="15" t="s">
        <v>9</v>
      </c>
      <c r="C10" s="16" t="s">
        <v>6</v>
      </c>
      <c r="D10" s="16"/>
      <c r="E10" s="16"/>
      <c r="F10" s="106">
        <v>2448888.36</v>
      </c>
      <c r="G10" s="27"/>
      <c r="H10" s="26"/>
    </row>
    <row r="11" spans="1:8" x14ac:dyDescent="0.3">
      <c r="A11" s="1" t="s">
        <v>63</v>
      </c>
      <c r="B11" s="15" t="s">
        <v>68</v>
      </c>
      <c r="C11" s="16" t="s">
        <v>69</v>
      </c>
      <c r="D11" s="16"/>
      <c r="E11" s="16"/>
      <c r="F11" s="104">
        <v>0</v>
      </c>
      <c r="G11" s="27"/>
      <c r="H11" s="26"/>
    </row>
    <row r="12" spans="1:8" x14ac:dyDescent="0.3">
      <c r="B12" s="15" t="s">
        <v>70</v>
      </c>
      <c r="C12" s="16" t="s">
        <v>66</v>
      </c>
      <c r="D12" s="16"/>
      <c r="E12" s="16"/>
      <c r="F12" s="104">
        <v>0</v>
      </c>
      <c r="G12" s="25"/>
      <c r="H12" s="26"/>
    </row>
    <row r="13" spans="1:8" x14ac:dyDescent="0.3">
      <c r="B13" s="15" t="s">
        <v>103</v>
      </c>
      <c r="C13" s="16" t="s">
        <v>104</v>
      </c>
      <c r="D13" s="16"/>
      <c r="E13" s="16"/>
      <c r="F13" s="104">
        <v>10000</v>
      </c>
      <c r="G13" s="25"/>
      <c r="H13" s="26"/>
    </row>
    <row r="14" spans="1:8" x14ac:dyDescent="0.3">
      <c r="B14" s="15" t="s">
        <v>10</v>
      </c>
      <c r="C14" s="16" t="s">
        <v>2</v>
      </c>
      <c r="D14" s="16"/>
      <c r="E14" s="16"/>
      <c r="F14" s="106">
        <v>839989.44</v>
      </c>
      <c r="G14" s="25"/>
      <c r="H14" s="26"/>
    </row>
    <row r="15" spans="1:8" x14ac:dyDescent="0.3">
      <c r="B15" s="15" t="s">
        <v>11</v>
      </c>
      <c r="C15" s="16" t="s">
        <v>12</v>
      </c>
      <c r="D15" s="16"/>
      <c r="E15" s="16"/>
      <c r="F15" s="104">
        <v>15000</v>
      </c>
      <c r="G15" s="25"/>
      <c r="H15" s="26"/>
    </row>
    <row r="16" spans="1:8" x14ac:dyDescent="0.3">
      <c r="B16" s="15" t="s">
        <v>71</v>
      </c>
      <c r="C16" s="16" t="s">
        <v>72</v>
      </c>
      <c r="D16" s="16"/>
      <c r="E16" s="16"/>
      <c r="F16" s="106">
        <v>81538.8</v>
      </c>
      <c r="G16" s="25"/>
      <c r="H16" s="26"/>
    </row>
    <row r="18" spans="2:6" x14ac:dyDescent="0.3">
      <c r="B18" s="28"/>
    </row>
    <row r="19" spans="2:6" x14ac:dyDescent="0.3">
      <c r="B19" s="29"/>
      <c r="F19" s="30"/>
    </row>
    <row r="20" spans="2:6" x14ac:dyDescent="0.3">
      <c r="F20" s="26"/>
    </row>
    <row r="21" spans="2:6" x14ac:dyDescent="0.3">
      <c r="F21" s="26"/>
    </row>
    <row r="22" spans="2:6" x14ac:dyDescent="0.3">
      <c r="F22" s="26"/>
    </row>
    <row r="23" spans="2:6" x14ac:dyDescent="0.3">
      <c r="F23" s="26"/>
    </row>
    <row r="24" spans="2:6" x14ac:dyDescent="0.3">
      <c r="F24" s="26"/>
    </row>
    <row r="25" spans="2:6" x14ac:dyDescent="0.3">
      <c r="D25" s="8"/>
      <c r="F25" s="26"/>
    </row>
    <row r="26" spans="2:6" x14ac:dyDescent="0.3">
      <c r="F26" s="26"/>
    </row>
    <row r="27" spans="2:6" x14ac:dyDescent="0.3">
      <c r="F27" s="26"/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de pressupost 2025  _ Consell de Govern 09/2024&amp;R5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6"/>
  <sheetViews>
    <sheetView showGridLines="0" zoomScaleNormal="100" workbookViewId="0">
      <selection activeCell="G6" sqref="G6"/>
    </sheetView>
  </sheetViews>
  <sheetFormatPr defaultColWidth="11.5703125" defaultRowHeight="15" x14ac:dyDescent="0.3"/>
  <cols>
    <col min="1" max="1" width="15.7109375" style="1" customWidth="1"/>
    <col min="2" max="2" width="10.7109375" style="1" customWidth="1"/>
    <col min="3" max="3" width="1.7109375" style="1" customWidth="1"/>
    <col min="4" max="4" width="60.7109375" style="1" customWidth="1"/>
    <col min="5" max="5" width="11.85546875" style="1" customWidth="1"/>
    <col min="6" max="6" width="16.42578125" style="1" customWidth="1"/>
    <col min="7" max="16384" width="11.5703125" style="1"/>
  </cols>
  <sheetData>
    <row r="1" spans="1:8" ht="39.75" x14ac:dyDescent="0.3">
      <c r="A1" s="95"/>
    </row>
    <row r="3" spans="1:8" x14ac:dyDescent="0.3">
      <c r="A3" s="73" t="s">
        <v>41</v>
      </c>
      <c r="B3" s="73"/>
      <c r="C3" s="73"/>
      <c r="D3" s="73"/>
      <c r="E3" s="73"/>
      <c r="F3" s="93">
        <f t="shared" ref="F3" si="0">F8</f>
        <v>1071781.3599999999</v>
      </c>
    </row>
    <row r="6" spans="1:8" s="13" customFormat="1" ht="30.75" customHeight="1" x14ac:dyDescent="0.3">
      <c r="A6" s="87" t="s">
        <v>60</v>
      </c>
      <c r="B6" s="81" t="s">
        <v>61</v>
      </c>
      <c r="C6" s="88"/>
      <c r="D6" s="88" t="s">
        <v>3</v>
      </c>
      <c r="E6" s="88"/>
      <c r="F6" s="83" t="s">
        <v>78</v>
      </c>
    </row>
    <row r="8" spans="1:8" x14ac:dyDescent="0.3">
      <c r="A8" s="14" t="s">
        <v>101</v>
      </c>
      <c r="B8" s="85">
        <v>2</v>
      </c>
      <c r="C8" s="85" t="s">
        <v>86</v>
      </c>
      <c r="D8" s="85"/>
      <c r="E8" s="89"/>
      <c r="F8" s="91">
        <f>SUM(F9:F31)</f>
        <v>1071781.3599999999</v>
      </c>
    </row>
    <row r="9" spans="1:8" x14ac:dyDescent="0.3">
      <c r="A9" s="1" t="s">
        <v>62</v>
      </c>
      <c r="B9" s="15" t="s">
        <v>14</v>
      </c>
      <c r="C9" s="16" t="s">
        <v>87</v>
      </c>
      <c r="D9" s="16"/>
      <c r="E9" s="16"/>
      <c r="F9" s="24">
        <v>82000</v>
      </c>
      <c r="H9" s="8"/>
    </row>
    <row r="10" spans="1:8" x14ac:dyDescent="0.3">
      <c r="A10" s="1" t="s">
        <v>80</v>
      </c>
      <c r="B10" s="15" t="s">
        <v>15</v>
      </c>
      <c r="C10" s="16" t="s">
        <v>13</v>
      </c>
      <c r="D10" s="16"/>
      <c r="E10" s="16"/>
      <c r="F10" s="24">
        <v>2000</v>
      </c>
      <c r="H10" s="8"/>
    </row>
    <row r="11" spans="1:8" x14ac:dyDescent="0.3">
      <c r="A11" s="1" t="s">
        <v>63</v>
      </c>
      <c r="B11" s="15" t="s">
        <v>105</v>
      </c>
      <c r="C11" s="16" t="s">
        <v>106</v>
      </c>
      <c r="D11" s="16"/>
      <c r="E11" s="16"/>
      <c r="F11" s="24">
        <v>1250</v>
      </c>
      <c r="H11" s="8"/>
    </row>
    <row r="12" spans="1:8" x14ac:dyDescent="0.3">
      <c r="B12" s="15" t="s">
        <v>110</v>
      </c>
      <c r="C12" s="16" t="s">
        <v>111</v>
      </c>
      <c r="D12" s="16"/>
      <c r="E12" s="16"/>
      <c r="F12" s="24">
        <v>4000</v>
      </c>
      <c r="H12" s="8"/>
    </row>
    <row r="13" spans="1:8" x14ac:dyDescent="0.3">
      <c r="B13" s="15" t="s">
        <v>19</v>
      </c>
      <c r="C13" s="16" t="s">
        <v>18</v>
      </c>
      <c r="D13" s="16"/>
      <c r="E13" s="16"/>
      <c r="F13" s="24">
        <v>8000</v>
      </c>
      <c r="H13" s="8"/>
    </row>
    <row r="14" spans="1:8" x14ac:dyDescent="0.3">
      <c r="B14" s="15" t="s">
        <v>75</v>
      </c>
      <c r="C14" s="16" t="s">
        <v>76</v>
      </c>
      <c r="D14" s="16"/>
      <c r="E14" s="16"/>
      <c r="F14" s="24">
        <v>1400</v>
      </c>
    </row>
    <row r="15" spans="1:8" x14ac:dyDescent="0.3">
      <c r="B15" s="15" t="s">
        <v>16</v>
      </c>
      <c r="C15" s="16" t="s">
        <v>17</v>
      </c>
      <c r="D15" s="16"/>
      <c r="E15" s="16"/>
      <c r="F15" s="24">
        <v>3000</v>
      </c>
      <c r="H15" s="8"/>
    </row>
    <row r="16" spans="1:8" x14ac:dyDescent="0.3">
      <c r="B16" s="15" t="s">
        <v>122</v>
      </c>
      <c r="C16" s="16" t="s">
        <v>123</v>
      </c>
      <c r="D16" s="16"/>
      <c r="E16" s="16"/>
      <c r="F16" s="24">
        <v>20000</v>
      </c>
      <c r="G16" s="107"/>
      <c r="H16" s="8"/>
    </row>
    <row r="17" spans="2:9" x14ac:dyDescent="0.3">
      <c r="B17" s="15" t="s">
        <v>35</v>
      </c>
      <c r="C17" s="16" t="s">
        <v>88</v>
      </c>
      <c r="D17" s="16"/>
      <c r="E17" s="16"/>
      <c r="F17" s="24">
        <v>9000</v>
      </c>
      <c r="H17" s="8"/>
    </row>
    <row r="18" spans="2:9" x14ac:dyDescent="0.3">
      <c r="B18" s="15" t="s">
        <v>8</v>
      </c>
      <c r="C18" s="16" t="s">
        <v>7</v>
      </c>
      <c r="D18" s="16"/>
      <c r="E18" s="16"/>
      <c r="F18" s="24">
        <v>1000</v>
      </c>
      <c r="H18" s="8"/>
    </row>
    <row r="19" spans="2:9" x14ac:dyDescent="0.3">
      <c r="B19" s="15" t="s">
        <v>20</v>
      </c>
      <c r="C19" s="16" t="s">
        <v>89</v>
      </c>
      <c r="D19" s="16"/>
      <c r="E19" s="16"/>
      <c r="F19" s="24">
        <v>10000</v>
      </c>
      <c r="H19" s="8"/>
    </row>
    <row r="20" spans="2:9" x14ac:dyDescent="0.3">
      <c r="B20" s="15" t="s">
        <v>29</v>
      </c>
      <c r="C20" s="16" t="s">
        <v>30</v>
      </c>
      <c r="D20" s="16"/>
      <c r="E20" s="16"/>
      <c r="F20" s="24">
        <v>8000</v>
      </c>
      <c r="G20" s="107"/>
      <c r="H20" s="8"/>
    </row>
    <row r="21" spans="2:9" x14ac:dyDescent="0.3">
      <c r="B21" s="15" t="s">
        <v>21</v>
      </c>
      <c r="C21" s="16" t="s">
        <v>90</v>
      </c>
      <c r="D21" s="16"/>
      <c r="E21" s="16"/>
      <c r="F21" s="24">
        <v>0</v>
      </c>
    </row>
    <row r="22" spans="2:9" x14ac:dyDescent="0.3">
      <c r="B22" s="15" t="s">
        <v>37</v>
      </c>
      <c r="C22" s="16" t="s">
        <v>36</v>
      </c>
      <c r="D22" s="16"/>
      <c r="E22" s="16"/>
      <c r="F22" s="24">
        <v>9000</v>
      </c>
      <c r="H22" s="8"/>
    </row>
    <row r="23" spans="2:9" x14ac:dyDescent="0.3">
      <c r="B23" s="15" t="s">
        <v>120</v>
      </c>
      <c r="C23" s="16" t="s">
        <v>121</v>
      </c>
      <c r="D23" s="16"/>
      <c r="E23" s="16"/>
      <c r="F23" s="24">
        <v>22000</v>
      </c>
      <c r="H23" s="8"/>
    </row>
    <row r="24" spans="2:9" x14ac:dyDescent="0.3">
      <c r="B24" s="15" t="s">
        <v>47</v>
      </c>
      <c r="C24" s="16" t="s">
        <v>48</v>
      </c>
      <c r="D24" s="16"/>
      <c r="E24" s="16"/>
      <c r="F24" s="24">
        <v>3331.36</v>
      </c>
      <c r="H24" s="8"/>
    </row>
    <row r="25" spans="2:9" x14ac:dyDescent="0.3">
      <c r="B25" s="21" t="s">
        <v>22</v>
      </c>
      <c r="C25" s="22" t="s">
        <v>132</v>
      </c>
      <c r="D25" s="16"/>
      <c r="E25" s="22"/>
      <c r="F25" s="24">
        <f>80000+90000+40000+30000+30000+255000+150000+40000+76000+3000+750+20000+20000</f>
        <v>834750</v>
      </c>
      <c r="G25" s="107"/>
      <c r="H25" s="8"/>
    </row>
    <row r="26" spans="2:9" x14ac:dyDescent="0.3">
      <c r="B26" s="15" t="s">
        <v>25</v>
      </c>
      <c r="C26" s="16" t="s">
        <v>133</v>
      </c>
      <c r="D26" s="16"/>
      <c r="E26" s="16"/>
      <c r="F26" s="24">
        <f>3000+10000+10000</f>
        <v>23000</v>
      </c>
      <c r="G26" s="108"/>
      <c r="H26" s="8"/>
      <c r="I26" s="8"/>
    </row>
    <row r="27" spans="2:9" x14ac:dyDescent="0.3">
      <c r="B27" s="15" t="s">
        <v>33</v>
      </c>
      <c r="C27" s="16" t="s">
        <v>23</v>
      </c>
      <c r="D27" s="16"/>
      <c r="E27" s="16"/>
      <c r="F27" s="24">
        <v>300</v>
      </c>
    </row>
    <row r="28" spans="2:9" x14ac:dyDescent="0.3">
      <c r="B28" s="15" t="s">
        <v>34</v>
      </c>
      <c r="C28" s="16" t="s">
        <v>24</v>
      </c>
      <c r="D28" s="16"/>
      <c r="E28" s="16"/>
      <c r="F28" s="24">
        <v>2000</v>
      </c>
      <c r="H28" s="8"/>
    </row>
    <row r="29" spans="2:9" x14ac:dyDescent="0.3">
      <c r="B29" s="15" t="s">
        <v>31</v>
      </c>
      <c r="C29" s="16" t="s">
        <v>27</v>
      </c>
      <c r="D29" s="16"/>
      <c r="E29" s="16"/>
      <c r="F29" s="24">
        <v>750</v>
      </c>
    </row>
    <row r="30" spans="2:9" x14ac:dyDescent="0.3">
      <c r="B30" s="15" t="s">
        <v>32</v>
      </c>
      <c r="C30" s="16" t="s">
        <v>28</v>
      </c>
      <c r="D30" s="16"/>
      <c r="E30" s="16"/>
      <c r="F30" s="24">
        <v>2000</v>
      </c>
    </row>
    <row r="31" spans="2:9" x14ac:dyDescent="0.3">
      <c r="B31" s="21" t="s">
        <v>26</v>
      </c>
      <c r="C31" s="22" t="s">
        <v>134</v>
      </c>
      <c r="D31" s="22"/>
      <c r="E31" s="22"/>
      <c r="F31" s="24">
        <f>4000+12000+12000+12000-15000</f>
        <v>25000</v>
      </c>
      <c r="G31" s="107"/>
      <c r="H31" s="8"/>
    </row>
    <row r="33" ht="14.25" customHeight="1" x14ac:dyDescent="0.3"/>
    <row r="34" ht="15" customHeight="1" x14ac:dyDescent="0.3"/>
    <row r="35" ht="15" customHeight="1" x14ac:dyDescent="0.3"/>
    <row r="36" ht="15" customHeight="1" x14ac:dyDescent="0.3"/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de pressupost 2025  _ Consell de Govern 09/2024&amp;R6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5"/>
  <sheetViews>
    <sheetView showGridLines="0" workbookViewId="0">
      <selection activeCell="G6" sqref="G6"/>
    </sheetView>
  </sheetViews>
  <sheetFormatPr defaultColWidth="11.5703125" defaultRowHeight="15" x14ac:dyDescent="0.3"/>
  <cols>
    <col min="1" max="1" width="15.7109375" style="1" customWidth="1"/>
    <col min="2" max="2" width="10.7109375" style="1" customWidth="1"/>
    <col min="3" max="3" width="1.28515625" style="1" customWidth="1"/>
    <col min="4" max="4" width="60.7109375" style="1" customWidth="1"/>
    <col min="5" max="5" width="12.140625" style="1" customWidth="1"/>
    <col min="6" max="6" width="13.42578125" style="1" customWidth="1"/>
    <col min="7" max="7" width="11.85546875" style="1" customWidth="1"/>
    <col min="8" max="16384" width="11.5703125" style="1"/>
  </cols>
  <sheetData>
    <row r="1" spans="1:7" ht="39.75" x14ac:dyDescent="0.3">
      <c r="A1" s="95"/>
      <c r="B1" s="95"/>
      <c r="C1" s="95"/>
      <c r="D1" s="95"/>
      <c r="E1" s="95"/>
      <c r="F1" s="95"/>
    </row>
    <row r="3" spans="1:7" s="10" customFormat="1" x14ac:dyDescent="0.3">
      <c r="A3" s="73" t="s">
        <v>42</v>
      </c>
      <c r="B3" s="73"/>
      <c r="C3" s="73"/>
      <c r="D3" s="73"/>
      <c r="E3" s="73"/>
      <c r="F3" s="92">
        <f t="shared" ref="F3" si="0">F8</f>
        <v>830</v>
      </c>
    </row>
    <row r="5" spans="1:7" ht="8.25" customHeight="1" x14ac:dyDescent="0.3"/>
    <row r="6" spans="1:7" s="13" customFormat="1" ht="30.75" customHeight="1" x14ac:dyDescent="0.3">
      <c r="A6" s="87" t="s">
        <v>60</v>
      </c>
      <c r="B6" s="81" t="s">
        <v>61</v>
      </c>
      <c r="C6" s="88"/>
      <c r="D6" s="88" t="s">
        <v>3</v>
      </c>
      <c r="E6" s="88"/>
      <c r="F6" s="83" t="s">
        <v>78</v>
      </c>
    </row>
    <row r="8" spans="1:7" x14ac:dyDescent="0.3">
      <c r="A8" s="14" t="s">
        <v>101</v>
      </c>
      <c r="B8" s="85">
        <v>3</v>
      </c>
      <c r="C8" s="86" t="s">
        <v>55</v>
      </c>
      <c r="D8" s="85"/>
      <c r="E8" s="89"/>
      <c r="F8" s="90">
        <f>SUM(F9:F12)</f>
        <v>830</v>
      </c>
    </row>
    <row r="9" spans="1:7" x14ac:dyDescent="0.3">
      <c r="A9" s="1" t="s">
        <v>62</v>
      </c>
      <c r="B9" s="15" t="s">
        <v>64</v>
      </c>
      <c r="C9" s="16" t="s">
        <v>91</v>
      </c>
      <c r="D9" s="16"/>
      <c r="E9" s="16"/>
      <c r="F9" s="17">
        <v>80</v>
      </c>
    </row>
    <row r="10" spans="1:7" x14ac:dyDescent="0.3">
      <c r="A10" s="1" t="s">
        <v>80</v>
      </c>
      <c r="B10" s="15">
        <v>35900</v>
      </c>
      <c r="C10" s="16" t="s">
        <v>65</v>
      </c>
      <c r="D10" s="16"/>
      <c r="E10" s="16"/>
      <c r="F10" s="17">
        <v>750</v>
      </c>
    </row>
    <row r="11" spans="1:7" x14ac:dyDescent="0.3">
      <c r="A11" s="1" t="s">
        <v>63</v>
      </c>
      <c r="B11" s="18"/>
      <c r="C11" s="19"/>
      <c r="D11" s="19"/>
      <c r="E11" s="19"/>
      <c r="F11" s="20"/>
    </row>
    <row r="15" spans="1:7" ht="15.75" customHeight="1" x14ac:dyDescent="0.3"/>
    <row r="16" spans="1:7" x14ac:dyDescent="0.3">
      <c r="A16" s="73" t="s">
        <v>95</v>
      </c>
      <c r="B16" s="73"/>
      <c r="C16" s="73"/>
      <c r="D16" s="73"/>
      <c r="E16" s="73"/>
      <c r="F16" s="92">
        <f t="shared" ref="F16" si="1">F21</f>
        <v>6250</v>
      </c>
      <c r="G16" s="10"/>
    </row>
    <row r="19" spans="1:8" ht="30" x14ac:dyDescent="0.3">
      <c r="A19" s="87" t="s">
        <v>60</v>
      </c>
      <c r="B19" s="81" t="s">
        <v>61</v>
      </c>
      <c r="C19" s="88"/>
      <c r="D19" s="88" t="s">
        <v>3</v>
      </c>
      <c r="E19" s="88"/>
      <c r="F19" s="83" t="s">
        <v>78</v>
      </c>
      <c r="G19" s="13"/>
    </row>
    <row r="21" spans="1:8" x14ac:dyDescent="0.3">
      <c r="A21" s="14" t="s">
        <v>101</v>
      </c>
      <c r="B21" s="85">
        <v>6</v>
      </c>
      <c r="C21" s="86" t="s">
        <v>56</v>
      </c>
      <c r="D21" s="85"/>
      <c r="E21" s="89"/>
      <c r="F21" s="91">
        <f>SUM(F22:F25)</f>
        <v>6250</v>
      </c>
    </row>
    <row r="22" spans="1:8" x14ac:dyDescent="0.3">
      <c r="A22" s="14"/>
      <c r="B22" s="15" t="s">
        <v>112</v>
      </c>
      <c r="C22" s="16" t="s">
        <v>113</v>
      </c>
      <c r="D22" s="16"/>
      <c r="E22" s="16"/>
      <c r="F22" s="17">
        <v>250</v>
      </c>
      <c r="G22" s="107"/>
    </row>
    <row r="23" spans="1:8" x14ac:dyDescent="0.3">
      <c r="A23" s="1" t="s">
        <v>62</v>
      </c>
      <c r="B23" s="15" t="s">
        <v>38</v>
      </c>
      <c r="C23" s="16" t="s">
        <v>92</v>
      </c>
      <c r="D23" s="16"/>
      <c r="E23" s="16"/>
      <c r="F23" s="17">
        <v>1000</v>
      </c>
      <c r="G23" s="107"/>
    </row>
    <row r="24" spans="1:8" x14ac:dyDescent="0.3">
      <c r="A24" s="1" t="s">
        <v>80</v>
      </c>
      <c r="B24" s="15" t="s">
        <v>39</v>
      </c>
      <c r="C24" s="16" t="s">
        <v>93</v>
      </c>
      <c r="D24" s="16"/>
      <c r="E24" s="16"/>
      <c r="F24" s="17">
        <v>4000</v>
      </c>
      <c r="G24" s="107"/>
    </row>
    <row r="25" spans="1:8" x14ac:dyDescent="0.3">
      <c r="A25" s="1" t="s">
        <v>63</v>
      </c>
      <c r="B25" s="21" t="s">
        <v>40</v>
      </c>
      <c r="C25" s="22" t="s">
        <v>94</v>
      </c>
      <c r="D25" s="16"/>
      <c r="E25" s="22"/>
      <c r="F25" s="17">
        <v>1000</v>
      </c>
      <c r="G25" s="107"/>
      <c r="H25" s="23"/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de pressupost 2025  _ Consell de Govern 09/2024&amp;R7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26B4F77A253745BEB532A475AA1404" ma:contentTypeVersion="18" ma:contentTypeDescription="Crear nuevo documento." ma:contentTypeScope="" ma:versionID="0ac15a2719bb3b9abd0b14afdd90010e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ef1401bccd1fc2e0367b693f3d0aa677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org_mem_x00f2_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rg_mem_x00f2_ria" ma:index="25" nillable="true" ma:displayName="org_memòria" ma:format="RadioButtons" ma:internalName="org_mem_x00f2_ria">
      <xsd:simpleType>
        <xsd:union memberTypes="dms:Text">
          <xsd:simpleType>
            <xsd:restriction base="dms:Choice">
              <xsd:enumeration value="aparador"/>
              <xsd:enumeration value="calaix"/>
              <xsd:enumeration value="prestatge"/>
              <xsd:enumeration value="traster"/>
              <xsd:enumeration value="paperera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be3a3b-e8e0-4c60-85a0-914a76045c4b">
      <Terms xmlns="http://schemas.microsoft.com/office/infopath/2007/PartnerControls"/>
    </lcf76f155ced4ddcb4097134ff3c332f>
    <org_mem_x00f2_ria xmlns="8bbe3a3b-e8e0-4c60-85a0-914a76045c4b" xsi:nil="true"/>
  </documentManagement>
</p:properties>
</file>

<file path=customXml/itemProps1.xml><?xml version="1.0" encoding="utf-8"?>
<ds:datastoreItem xmlns:ds="http://schemas.openxmlformats.org/officeDocument/2006/customXml" ds:itemID="{5EEFFB04-FF61-4F50-ABD1-5BFE92F2BF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4E7FE8-F1DF-47E4-89AE-3E58E923F7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545FD5-EE05-4FBB-80A7-D2E92693575B}">
  <ds:schemaRefs>
    <ds:schemaRef ds:uri="http://schemas.microsoft.com/office/2006/metadata/properties"/>
    <ds:schemaRef ds:uri="http://schemas.microsoft.com/office/infopath/2007/PartnerControls"/>
    <ds:schemaRef ds:uri="8bbe3a3b-e8e0-4c60-85a0-914a76045c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Resum</vt:lpstr>
      <vt:lpstr>Cap. 3 Ing. vendes</vt:lpstr>
      <vt:lpstr>Cap. 4 Ing. Transf.corrents</vt:lpstr>
      <vt:lpstr>Cap. 5 Ing. pat</vt:lpstr>
      <vt:lpstr>Cap. 1 Desp. Personal</vt:lpstr>
      <vt:lpstr>Cap. 2 Desp.Corrents</vt:lpstr>
      <vt:lpstr>Cap. 3-4-6 Df,TC,Inv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Migoya Martínez</dc:creator>
  <cp:lastModifiedBy>Reyes Ramírez Gómez</cp:lastModifiedBy>
  <cp:lastPrinted>2024-07-22T11:19:55Z</cp:lastPrinted>
  <dcterms:created xsi:type="dcterms:W3CDTF">2011-11-15T15:44:37Z</dcterms:created>
  <dcterms:modified xsi:type="dcterms:W3CDTF">2024-11-28T10:02:12Z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  <property fmtid="{D5CDD505-2E9C-101B-9397-08002B2CF9AE}" pid="3" name="MediaServiceImageTags">
    <vt:lpwstr/>
  </property>
</Properties>
</file>